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3"/>
  </bookViews>
  <sheets>
    <sheet name="OPTION2018" sheetId="9" r:id="rId1"/>
    <sheet name="NF2018" sheetId="8" r:id="rId2"/>
    <sheet name="BNF2018" sheetId="7" r:id="rId3"/>
    <sheet name="STKFUT2018" sheetId="6" r:id="rId4"/>
    <sheet name="OPTION2017" sheetId="1" r:id="rId5"/>
    <sheet name="NF2017" sheetId="2" r:id="rId6"/>
    <sheet name="BNF2017" sheetId="3" r:id="rId7"/>
    <sheet name="STKFUT2017" sheetId="4" r:id="rId8"/>
    <sheet name="SUMMARY 2017" sheetId="5" r:id="rId9"/>
  </sheets>
  <calcPr calcId="124519"/>
</workbook>
</file>

<file path=xl/calcChain.xml><?xml version="1.0" encoding="utf-8"?>
<calcChain xmlns="http://schemas.openxmlformats.org/spreadsheetml/2006/main">
  <c r="J994" i="9"/>
  <c r="I994"/>
  <c r="G994"/>
  <c r="G993"/>
  <c r="G992"/>
  <c r="G991"/>
  <c r="G990"/>
  <c r="G989"/>
  <c r="G988"/>
  <c r="G987"/>
  <c r="K620" i="8"/>
  <c r="J620"/>
  <c r="H620"/>
  <c r="H619"/>
  <c r="H618"/>
  <c r="H617"/>
  <c r="H616"/>
  <c r="H615"/>
  <c r="K642" i="7"/>
  <c r="J642"/>
  <c r="H642"/>
  <c r="H641"/>
  <c r="H640"/>
  <c r="H639"/>
  <c r="H638"/>
  <c r="J151" i="6"/>
  <c r="J150"/>
  <c r="I150"/>
  <c r="G986" i="9"/>
  <c r="G985"/>
  <c r="G984"/>
  <c r="G983"/>
  <c r="G982"/>
  <c r="G981"/>
  <c r="G980"/>
  <c r="G979"/>
  <c r="G978"/>
  <c r="G977"/>
  <c r="I986" s="1"/>
  <c r="J986" s="1"/>
  <c r="H612" i="8"/>
  <c r="H613"/>
  <c r="H614"/>
  <c r="H611"/>
  <c r="J614" s="1"/>
  <c r="K614" s="1"/>
  <c r="H632" i="7"/>
  <c r="H633"/>
  <c r="J637" s="1"/>
  <c r="K637" s="1"/>
  <c r="H634"/>
  <c r="H635"/>
  <c r="H636"/>
  <c r="H637"/>
  <c r="H631"/>
  <c r="G975" i="9"/>
  <c r="G976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53"/>
  <c r="I976" s="1"/>
  <c r="J976" s="1"/>
  <c r="H610" i="8"/>
  <c r="H607"/>
  <c r="H608"/>
  <c r="H606"/>
  <c r="J610" s="1"/>
  <c r="K610" s="1"/>
  <c r="H630" i="7"/>
  <c r="H629"/>
  <c r="H627"/>
  <c r="H628"/>
  <c r="H626"/>
  <c r="J630" s="1"/>
  <c r="K630" s="1"/>
  <c r="J148" i="6"/>
  <c r="I148"/>
  <c r="G950" i="9"/>
  <c r="G951"/>
  <c r="G952"/>
  <c r="G949"/>
  <c r="G948"/>
  <c r="G947"/>
  <c r="G946"/>
  <c r="G945"/>
  <c r="G944"/>
  <c r="G943"/>
  <c r="G942"/>
  <c r="G941"/>
  <c r="G940"/>
  <c r="G939"/>
  <c r="G938"/>
  <c r="G937"/>
  <c r="G936"/>
  <c r="G935"/>
  <c r="H605" i="8"/>
  <c r="H604"/>
  <c r="H600"/>
  <c r="H601"/>
  <c r="H602"/>
  <c r="H603"/>
  <c r="H599"/>
  <c r="J605" s="1"/>
  <c r="K605" s="1"/>
  <c r="H625" i="7"/>
  <c r="H624"/>
  <c r="H623"/>
  <c r="H622"/>
  <c r="H621"/>
  <c r="H620"/>
  <c r="H619"/>
  <c r="H618"/>
  <c r="H617"/>
  <c r="H616"/>
  <c r="H615"/>
  <c r="H614"/>
  <c r="G932" i="9"/>
  <c r="G933"/>
  <c r="G934"/>
  <c r="G931"/>
  <c r="G928"/>
  <c r="G929"/>
  <c r="G930"/>
  <c r="G927"/>
  <c r="G926"/>
  <c r="G925"/>
  <c r="G924"/>
  <c r="G923"/>
  <c r="I934" s="1"/>
  <c r="H598" i="8"/>
  <c r="H597"/>
  <c r="H596"/>
  <c r="H595"/>
  <c r="H594"/>
  <c r="H593"/>
  <c r="H592"/>
  <c r="H591"/>
  <c r="H590"/>
  <c r="H609" i="7"/>
  <c r="H610"/>
  <c r="H611"/>
  <c r="H612"/>
  <c r="H613"/>
  <c r="H608"/>
  <c r="H607"/>
  <c r="H606"/>
  <c r="H605"/>
  <c r="H604"/>
  <c r="H603"/>
  <c r="H602"/>
  <c r="J613" s="1"/>
  <c r="G918" i="9"/>
  <c r="G919"/>
  <c r="G920"/>
  <c r="G921"/>
  <c r="G922"/>
  <c r="G917"/>
  <c r="H589" i="8"/>
  <c r="H588"/>
  <c r="G916" i="9"/>
  <c r="G915"/>
  <c r="G914"/>
  <c r="G913"/>
  <c r="H585" i="8"/>
  <c r="H586"/>
  <c r="H587"/>
  <c r="H584"/>
  <c r="H583"/>
  <c r="H582"/>
  <c r="H581"/>
  <c r="H580"/>
  <c r="H600" i="7"/>
  <c r="H601"/>
  <c r="H599"/>
  <c r="H596"/>
  <c r="H597"/>
  <c r="H598"/>
  <c r="H595"/>
  <c r="H592"/>
  <c r="H593"/>
  <c r="H594"/>
  <c r="H591"/>
  <c r="H588"/>
  <c r="H589"/>
  <c r="H590"/>
  <c r="H587"/>
  <c r="H586"/>
  <c r="H585"/>
  <c r="H584"/>
  <c r="H583"/>
  <c r="H582"/>
  <c r="H581"/>
  <c r="J146" i="6"/>
  <c r="I146"/>
  <c r="J144"/>
  <c r="I144"/>
  <c r="G910" i="9"/>
  <c r="G911"/>
  <c r="G912"/>
  <c r="G909"/>
  <c r="G908"/>
  <c r="G907"/>
  <c r="G906"/>
  <c r="G905"/>
  <c r="G902"/>
  <c r="G903"/>
  <c r="G904"/>
  <c r="G901"/>
  <c r="G900"/>
  <c r="G899"/>
  <c r="I912" s="1"/>
  <c r="H577" i="8"/>
  <c r="H578"/>
  <c r="H579"/>
  <c r="H576"/>
  <c r="H575"/>
  <c r="H574"/>
  <c r="H579" i="7"/>
  <c r="H580"/>
  <c r="H578"/>
  <c r="H577"/>
  <c r="H576"/>
  <c r="H573"/>
  <c r="H574"/>
  <c r="H575"/>
  <c r="H572"/>
  <c r="J580" s="1"/>
  <c r="K580" s="1"/>
  <c r="J142" i="6"/>
  <c r="I142"/>
  <c r="H571" i="7"/>
  <c r="H570"/>
  <c r="H568"/>
  <c r="H569"/>
  <c r="H567"/>
  <c r="H558"/>
  <c r="H559"/>
  <c r="H560"/>
  <c r="H561"/>
  <c r="H562"/>
  <c r="H563"/>
  <c r="H564"/>
  <c r="H565"/>
  <c r="H566"/>
  <c r="H557"/>
  <c r="H556"/>
  <c r="H555"/>
  <c r="H554"/>
  <c r="J571" s="1"/>
  <c r="H573" i="8"/>
  <c r="H572"/>
  <c r="H569"/>
  <c r="H570"/>
  <c r="H571"/>
  <c r="H568"/>
  <c r="H567"/>
  <c r="H566"/>
  <c r="G898" i="9"/>
  <c r="G897"/>
  <c r="G893"/>
  <c r="G894"/>
  <c r="G895"/>
  <c r="G896"/>
  <c r="G892"/>
  <c r="I898" s="1"/>
  <c r="G891"/>
  <c r="G890"/>
  <c r="G888"/>
  <c r="G889"/>
  <c r="G887"/>
  <c r="G885"/>
  <c r="I891" s="1"/>
  <c r="H563" i="8"/>
  <c r="H564"/>
  <c r="H565"/>
  <c r="H562"/>
  <c r="H561"/>
  <c r="H560"/>
  <c r="H551" i="7"/>
  <c r="H552"/>
  <c r="H553"/>
  <c r="H550"/>
  <c r="H549"/>
  <c r="H548"/>
  <c r="H546"/>
  <c r="H547"/>
  <c r="H545"/>
  <c r="H544"/>
  <c r="H543"/>
  <c r="H542"/>
  <c r="H541"/>
  <c r="H540"/>
  <c r="H539"/>
  <c r="H538"/>
  <c r="H537"/>
  <c r="H535"/>
  <c r="H536"/>
  <c r="H534"/>
  <c r="G879" i="9"/>
  <c r="G880"/>
  <c r="G881"/>
  <c r="G882"/>
  <c r="G883"/>
  <c r="G878"/>
  <c r="I886" s="1"/>
  <c r="G877"/>
  <c r="H557" i="8"/>
  <c r="H558"/>
  <c r="H559"/>
  <c r="H556"/>
  <c r="I952" i="9" l="1"/>
  <c r="J553" i="7"/>
  <c r="J625"/>
  <c r="K625" s="1"/>
  <c r="I922" i="9"/>
  <c r="J922" s="1"/>
  <c r="J589" i="8"/>
  <c r="K589" s="1"/>
  <c r="J598"/>
  <c r="K598" s="1"/>
  <c r="J601" i="7"/>
  <c r="K601" s="1"/>
  <c r="K613"/>
  <c r="J891" i="9"/>
  <c r="J934"/>
  <c r="J952"/>
  <c r="K553" i="7"/>
  <c r="K571"/>
  <c r="J898" i="9"/>
  <c r="J912"/>
  <c r="J886"/>
  <c r="J559" i="8"/>
  <c r="K559" s="1"/>
  <c r="J573"/>
  <c r="K573" s="1"/>
  <c r="J579"/>
  <c r="K579" s="1"/>
  <c r="J565"/>
  <c r="K565" s="1"/>
  <c r="H532" i="7"/>
  <c r="H533"/>
  <c r="H531"/>
  <c r="H528"/>
  <c r="H529"/>
  <c r="H530"/>
  <c r="H527"/>
  <c r="G875" i="9"/>
  <c r="G874"/>
  <c r="G873"/>
  <c r="G872"/>
  <c r="G871"/>
  <c r="G870"/>
  <c r="G869"/>
  <c r="G868"/>
  <c r="H555" i="8"/>
  <c r="H554"/>
  <c r="H550"/>
  <c r="H551"/>
  <c r="H552"/>
  <c r="H553"/>
  <c r="H549"/>
  <c r="H548"/>
  <c r="J140" i="6"/>
  <c r="I140"/>
  <c r="H516" i="7"/>
  <c r="H526"/>
  <c r="H525"/>
  <c r="H522"/>
  <c r="H523"/>
  <c r="H524"/>
  <c r="H521"/>
  <c r="H517"/>
  <c r="H518"/>
  <c r="H519"/>
  <c r="H520"/>
  <c r="J139" i="6"/>
  <c r="I139"/>
  <c r="G866" i="9"/>
  <c r="G867"/>
  <c r="G865"/>
  <c r="G863"/>
  <c r="G864"/>
  <c r="G862"/>
  <c r="G861"/>
  <c r="G860"/>
  <c r="I867" s="1"/>
  <c r="G859"/>
  <c r="H546" i="8"/>
  <c r="H545"/>
  <c r="H544"/>
  <c r="H543"/>
  <c r="H542"/>
  <c r="J547" s="1"/>
  <c r="K547" s="1"/>
  <c r="H512" i="7"/>
  <c r="H513"/>
  <c r="H514"/>
  <c r="H515"/>
  <c r="H511"/>
  <c r="H510"/>
  <c r="H509"/>
  <c r="J138" i="6"/>
  <c r="I138"/>
  <c r="H540" i="8"/>
  <c r="H539"/>
  <c r="H536"/>
  <c r="H537"/>
  <c r="H538"/>
  <c r="H535"/>
  <c r="H534"/>
  <c r="H533"/>
  <c r="H532"/>
  <c r="H531"/>
  <c r="H621" s="1"/>
  <c r="G848" i="9"/>
  <c r="G849"/>
  <c r="G850"/>
  <c r="G851"/>
  <c r="G852"/>
  <c r="G853"/>
  <c r="G854"/>
  <c r="G855"/>
  <c r="G856"/>
  <c r="G857"/>
  <c r="G847"/>
  <c r="G995" s="1"/>
  <c r="K508" i="7"/>
  <c r="H508"/>
  <c r="H507"/>
  <c r="H504"/>
  <c r="H505"/>
  <c r="H506"/>
  <c r="H503"/>
  <c r="H502"/>
  <c r="H501"/>
  <c r="H500"/>
  <c r="H499"/>
  <c r="H498"/>
  <c r="H497"/>
  <c r="H643" s="1"/>
  <c r="G839" i="9"/>
  <c r="G838"/>
  <c r="G837"/>
  <c r="G836"/>
  <c r="H523" i="8"/>
  <c r="H524"/>
  <c r="H522"/>
  <c r="H485" i="7"/>
  <c r="H484"/>
  <c r="H488"/>
  <c r="H487"/>
  <c r="H486"/>
  <c r="J133" i="6"/>
  <c r="J132"/>
  <c r="I132"/>
  <c r="J131"/>
  <c r="I131"/>
  <c r="J130"/>
  <c r="I130"/>
  <c r="G829" i="9"/>
  <c r="G830"/>
  <c r="G831"/>
  <c r="G832"/>
  <c r="G833"/>
  <c r="G834"/>
  <c r="G835"/>
  <c r="G828"/>
  <c r="H521" i="8"/>
  <c r="H520"/>
  <c r="H517"/>
  <c r="H518"/>
  <c r="H519"/>
  <c r="H516"/>
  <c r="H480" i="7"/>
  <c r="H481"/>
  <c r="H482"/>
  <c r="H483"/>
  <c r="H479"/>
  <c r="H477"/>
  <c r="H478"/>
  <c r="H476"/>
  <c r="G825" i="9"/>
  <c r="G826"/>
  <c r="G827"/>
  <c r="G824"/>
  <c r="G821"/>
  <c r="G822"/>
  <c r="G823"/>
  <c r="G820"/>
  <c r="G819"/>
  <c r="G817"/>
  <c r="G818"/>
  <c r="G816"/>
  <c r="H514" i="8"/>
  <c r="H515"/>
  <c r="H513"/>
  <c r="H512"/>
  <c r="H511"/>
  <c r="H475" i="7"/>
  <c r="H474"/>
  <c r="H467"/>
  <c r="H468"/>
  <c r="H469"/>
  <c r="H470"/>
  <c r="H471"/>
  <c r="H472"/>
  <c r="H473"/>
  <c r="H466"/>
  <c r="J128" i="6"/>
  <c r="I128"/>
  <c r="J127"/>
  <c r="I127"/>
  <c r="I126"/>
  <c r="J126" s="1"/>
  <c r="G815" i="9"/>
  <c r="G814"/>
  <c r="G813"/>
  <c r="G812"/>
  <c r="G811"/>
  <c r="G801"/>
  <c r="G802"/>
  <c r="G803"/>
  <c r="G800"/>
  <c r="G795"/>
  <c r="G796"/>
  <c r="G797"/>
  <c r="G798"/>
  <c r="G799"/>
  <c r="G794"/>
  <c r="G793"/>
  <c r="G792"/>
  <c r="G781"/>
  <c r="G783"/>
  <c r="G785"/>
  <c r="G787"/>
  <c r="G789"/>
  <c r="G791"/>
  <c r="G779"/>
  <c r="G766"/>
  <c r="G767"/>
  <c r="G768"/>
  <c r="G769"/>
  <c r="G770"/>
  <c r="G771"/>
  <c r="G772"/>
  <c r="G773"/>
  <c r="G774"/>
  <c r="G775"/>
  <c r="G776"/>
  <c r="G777"/>
  <c r="G757"/>
  <c r="G758"/>
  <c r="G759"/>
  <c r="G756"/>
  <c r="G810"/>
  <c r="G809"/>
  <c r="G808"/>
  <c r="H510" i="8"/>
  <c r="H509"/>
  <c r="I876" i="9" l="1"/>
  <c r="I621" i="8"/>
  <c r="H995" i="9"/>
  <c r="I858"/>
  <c r="J867"/>
  <c r="J533" i="7"/>
  <c r="K533" s="1"/>
  <c r="J524" i="8"/>
  <c r="K524" s="1"/>
  <c r="J555"/>
  <c r="K555" s="1"/>
  <c r="J483" i="7"/>
  <c r="K483" s="1"/>
  <c r="J526"/>
  <c r="K526" s="1"/>
  <c r="J876" i="9"/>
  <c r="J510" i="8"/>
  <c r="K510" s="1"/>
  <c r="I839" i="9"/>
  <c r="J839" s="1"/>
  <c r="J515" i="8"/>
  <c r="K515" s="1"/>
  <c r="J475" i="7"/>
  <c r="K475" s="1"/>
  <c r="J488"/>
  <c r="K488" s="1"/>
  <c r="I643"/>
  <c r="J515"/>
  <c r="K515" s="1"/>
  <c r="I827" i="9"/>
  <c r="J827" s="1"/>
  <c r="I835"/>
  <c r="J835" s="1"/>
  <c r="J521" i="8"/>
  <c r="K521" s="1"/>
  <c r="I815" i="9"/>
  <c r="J815" s="1"/>
  <c r="H465" i="7"/>
  <c r="H464"/>
  <c r="H463"/>
  <c r="H458"/>
  <c r="H459"/>
  <c r="H460"/>
  <c r="H461"/>
  <c r="H462"/>
  <c r="H457"/>
  <c r="H456"/>
  <c r="H455"/>
  <c r="H454"/>
  <c r="G805" i="9"/>
  <c r="G806"/>
  <c r="G807"/>
  <c r="G804"/>
  <c r="H508" i="8"/>
  <c r="H507"/>
  <c r="H452" i="7"/>
  <c r="H453"/>
  <c r="H451"/>
  <c r="H506" i="8"/>
  <c r="H505"/>
  <c r="H504"/>
  <c r="H503"/>
  <c r="H500"/>
  <c r="H448" i="7"/>
  <c r="H449"/>
  <c r="H450"/>
  <c r="H447"/>
  <c r="H446"/>
  <c r="H445"/>
  <c r="H444"/>
  <c r="H443"/>
  <c r="H442"/>
  <c r="H441"/>
  <c r="H440"/>
  <c r="H439"/>
  <c r="G762" i="9"/>
  <c r="G763"/>
  <c r="G764"/>
  <c r="G765"/>
  <c r="H498" i="8"/>
  <c r="H497"/>
  <c r="H496"/>
  <c r="H495"/>
  <c r="H494"/>
  <c r="H493"/>
  <c r="H434" i="7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J124" i="6"/>
  <c r="J125"/>
  <c r="I125"/>
  <c r="I124"/>
  <c r="I123"/>
  <c r="J123" s="1"/>
  <c r="J122"/>
  <c r="I122"/>
  <c r="I119"/>
  <c r="J119" s="1"/>
  <c r="J120"/>
  <c r="I120"/>
  <c r="I118"/>
  <c r="J118" s="1"/>
  <c r="G761" i="9"/>
  <c r="G760"/>
  <c r="H492" i="8"/>
  <c r="H491"/>
  <c r="H486"/>
  <c r="H487"/>
  <c r="H488"/>
  <c r="H489"/>
  <c r="H490"/>
  <c r="H485"/>
  <c r="H406" i="7"/>
  <c r="H417"/>
  <c r="H416"/>
  <c r="H415"/>
  <c r="H414"/>
  <c r="H413"/>
  <c r="H412"/>
  <c r="H411"/>
  <c r="H409"/>
  <c r="H410"/>
  <c r="H408"/>
  <c r="G755" i="9"/>
  <c r="G754"/>
  <c r="G753"/>
  <c r="G752"/>
  <c r="H405" i="7"/>
  <c r="G746" i="9"/>
  <c r="G747"/>
  <c r="G748"/>
  <c r="G749"/>
  <c r="G750"/>
  <c r="G751"/>
  <c r="G745"/>
  <c r="G744"/>
  <c r="G742"/>
  <c r="H483" i="8"/>
  <c r="H484"/>
  <c r="H482"/>
  <c r="H481"/>
  <c r="H480"/>
  <c r="H479"/>
  <c r="H401" i="7"/>
  <c r="H402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H476" i="8"/>
  <c r="H477"/>
  <c r="H478"/>
  <c r="H475"/>
  <c r="H474"/>
  <c r="H473"/>
  <c r="H472"/>
  <c r="H471"/>
  <c r="H470"/>
  <c r="H469"/>
  <c r="H391" i="7"/>
  <c r="H392"/>
  <c r="H393"/>
  <c r="H390"/>
  <c r="H389"/>
  <c r="H388"/>
  <c r="H387"/>
  <c r="H386"/>
  <c r="H385"/>
  <c r="H384"/>
  <c r="H383"/>
  <c r="H382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J858" i="9" l="1"/>
  <c r="J450" i="7"/>
  <c r="K450" s="1"/>
  <c r="J465"/>
  <c r="K465" s="1"/>
  <c r="I807" i="9"/>
  <c r="J807" s="1"/>
  <c r="J501" i="8"/>
  <c r="K501" s="1"/>
  <c r="J508"/>
  <c r="K508" s="1"/>
  <c r="J381" i="7"/>
  <c r="K381" s="1"/>
  <c r="J393"/>
  <c r="K393" s="1"/>
  <c r="J453"/>
  <c r="K453" s="1"/>
  <c r="I803" i="9"/>
  <c r="J803" s="1"/>
  <c r="J506" i="8"/>
  <c r="K506" s="1"/>
  <c r="J417" i="7"/>
  <c r="K417" s="1"/>
  <c r="J438"/>
  <c r="K438" s="1"/>
  <c r="I743" i="9"/>
  <c r="J743" s="1"/>
  <c r="I751"/>
  <c r="J751" s="1"/>
  <c r="I761"/>
  <c r="J761" s="1"/>
  <c r="J404" i="7"/>
  <c r="K404" s="1"/>
  <c r="I720" i="9"/>
  <c r="J720" s="1"/>
  <c r="I727"/>
  <c r="J727" s="1"/>
  <c r="J492" i="8"/>
  <c r="K492" s="1"/>
  <c r="J459"/>
  <c r="K459" s="1"/>
  <c r="J468"/>
  <c r="K468" s="1"/>
  <c r="J478"/>
  <c r="K478" s="1"/>
  <c r="J484"/>
  <c r="K484" s="1"/>
  <c r="H361" i="7"/>
  <c r="H370"/>
  <c r="H369"/>
  <c r="H368"/>
  <c r="H367"/>
  <c r="H366"/>
  <c r="H365"/>
  <c r="H364"/>
  <c r="H363"/>
  <c r="H362"/>
  <c r="I117" i="6"/>
  <c r="J117"/>
  <c r="J116"/>
  <c r="I116"/>
  <c r="G706" i="9"/>
  <c r="G707"/>
  <c r="G708"/>
  <c r="G705"/>
  <c r="G700"/>
  <c r="G701"/>
  <c r="G702"/>
  <c r="G703"/>
  <c r="G704"/>
  <c r="G699"/>
  <c r="G698"/>
  <c r="H447" i="8"/>
  <c r="H445"/>
  <c r="H446"/>
  <c r="H444"/>
  <c r="H441"/>
  <c r="H442"/>
  <c r="H443"/>
  <c r="H440"/>
  <c r="H359" i="7"/>
  <c r="H360"/>
  <c r="H358"/>
  <c r="H355"/>
  <c r="H356"/>
  <c r="H357"/>
  <c r="H354"/>
  <c r="H353"/>
  <c r="J115" i="6"/>
  <c r="I115"/>
  <c r="J114"/>
  <c r="I114"/>
  <c r="J113"/>
  <c r="I113"/>
  <c r="G691" i="9"/>
  <c r="G692"/>
  <c r="G693"/>
  <c r="G694"/>
  <c r="G695"/>
  <c r="G696"/>
  <c r="G690"/>
  <c r="G679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J112" i="6"/>
  <c r="I112"/>
  <c r="J111"/>
  <c r="I111"/>
  <c r="G689" i="9"/>
  <c r="G688"/>
  <c r="G685"/>
  <c r="G686"/>
  <c r="G687"/>
  <c r="G684"/>
  <c r="G681"/>
  <c r="G682"/>
  <c r="G683"/>
  <c r="G680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J370" l="1"/>
  <c r="K370" s="1"/>
  <c r="I689" i="9"/>
  <c r="J689" s="1"/>
  <c r="I697"/>
  <c r="J697" s="1"/>
  <c r="I709"/>
  <c r="J709" s="1"/>
  <c r="J360" i="7"/>
  <c r="K360" s="1"/>
  <c r="I678" i="9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J108"/>
  <c r="I108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J104" i="6"/>
  <c r="J103"/>
  <c r="I107"/>
  <c r="J107" s="1"/>
  <c r="I106"/>
  <c r="J106" s="1"/>
  <c r="I104"/>
  <c r="I105"/>
  <c r="J105" s="1"/>
  <c r="I103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H384" i="8"/>
  <c r="H385"/>
  <c r="H386"/>
  <c r="H383"/>
  <c r="H382"/>
  <c r="H381"/>
  <c r="H380"/>
  <c r="H379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G840" i="9" l="1"/>
  <c r="H840" s="1"/>
  <c r="H489" i="7"/>
  <c r="I489" s="1"/>
  <c r="H525" i="8"/>
  <c r="I525" s="1"/>
  <c r="J321" i="7"/>
  <c r="K321" s="1"/>
  <c r="I652" i="9"/>
  <c r="J652" s="1"/>
  <c r="I656"/>
  <c r="J656" s="1"/>
  <c r="J414" i="8"/>
  <c r="K414" s="1"/>
  <c r="J420"/>
  <c r="K420" s="1"/>
  <c r="J330" i="7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H625" s="1"/>
  <c r="I506"/>
  <c r="J506" s="1"/>
  <c r="J180" i="7"/>
  <c r="K180" s="1"/>
  <c r="J189"/>
  <c r="K189" s="1"/>
  <c r="I522" i="9"/>
  <c r="J522" s="1"/>
  <c r="J174" i="7"/>
  <c r="K174" s="1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  <c r="I283" i="7"/>
</calcChain>
</file>

<file path=xl/sharedStrings.xml><?xml version="1.0" encoding="utf-8"?>
<sst xmlns="http://schemas.openxmlformats.org/spreadsheetml/2006/main" count="4243" uniqueCount="598">
  <si>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</si>
  <si>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</si>
  <si>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</si>
  <si>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</si>
  <si>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</si>
  <si>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</si>
  <si>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</si>
  <si>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</si>
  <si>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</si>
  <si>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</si>
  <si>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</si>
  <si>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</si>
  <si>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</si>
  <si>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</si>
  <si>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</si>
  <si>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</si>
  <si>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</si>
  <si>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</si>
  <si>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</si>
  <si>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</si>
  <si>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</si>
  <si>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</si>
  <si>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</si>
  <si>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</si>
  <si>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</si>
  <si>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</si>
  <si>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</si>
  <si>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</si>
  <si>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</si>
  <si>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</si>
  <si>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</si>
  <si>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</si>
  <si>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</si>
  <si>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</si>
  <si>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</si>
  <si>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</si>
  <si>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</si>
  <si>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</si>
  <si>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</si>
  <si>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</si>
  <si>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</si>
  <si>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</si>
  <si>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</si>
  <si>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</si>
  <si>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</si>
  <si>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</si>
  <si>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</si>
  <si>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</si>
  <si>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</si>
  <si>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</si>
  <si>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</si>
  <si>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</si>
  <si>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</si>
  <si>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</si>
  <si>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</si>
  <si>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</si>
  <si>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</si>
  <si>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</si>
  <si>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</si>
  <si>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</si>
  <si>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</si>
  <si>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</si>
  <si>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</si>
  <si>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</si>
  <si>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</si>
  <si>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</si>
  <si>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</si>
  <si>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</si>
  <si>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</si>
  <si>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</si>
  <si>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</si>
  <si>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</si>
  <si>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</si>
  <si>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</si>
  <si>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</si>
  <si>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</si>
  <si>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</si>
  <si>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</si>
  <si>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</si>
  <si>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</si>
  <si>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</si>
  <si>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</si>
  <si>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</si>
  <si>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</si>
  <si>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</si>
  <si>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</si>
  <si>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</si>
  <si>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</si>
  <si>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</si>
  <si>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</si>
  <si>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</si>
  <si>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</si>
  <si>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</si>
  <si>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</si>
  <si>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</si>
  <si>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</si>
  <si>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</si>
  <si>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</si>
  <si>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</si>
  <si>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</si>
  <si>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</si>
  <si>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</si>
  <si>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</si>
  <si>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</si>
  <si>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</si>
  <si>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</si>
  <si>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</si>
  <si>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</si>
  <si>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</si>
  <si>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</si>
  <si>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</si>
  <si>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</si>
  <si>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</si>
  <si>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</si>
  <si>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</si>
  <si>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</si>
  <si>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</si>
  <si>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</si>
  <si>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</si>
  <si>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</si>
  <si>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</si>
  <si>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</si>
  <si>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</si>
  <si>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</si>
  <si>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</si>
  <si>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</si>
  <si>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</si>
  <si>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</si>
  <si>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</si>
  <si>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</si>
  <si>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</si>
  <si>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</si>
  <si>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</si>
  <si>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</si>
  <si>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</si>
  <si>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</si>
  <si>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</si>
  <si>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</si>
  <si>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</si>
  <si>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</si>
  <si>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</si>
  <si>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</si>
  <si>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</si>
  <si>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</si>
  <si>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</si>
  <si>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</si>
  <si>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</si>
  <si>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</si>
  <si>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</si>
  <si>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</si>
  <si>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</si>
  <si>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</si>
  <si>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</si>
  <si>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</si>
  <si>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</si>
  <si>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</si>
  <si>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</si>
  <si>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</si>
  <si>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</si>
  <si>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</si>
  <si>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</si>
  <si>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</si>
  <si>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</si>
  <si>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</si>
  <si>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</si>
  <si>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</si>
  <si>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</si>
  <si>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</si>
  <si>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</si>
  <si>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</si>
  <si>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</si>
  <si>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</si>
  <si>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</si>
  <si>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</si>
  <si>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</si>
  <si>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</si>
  <si>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</si>
  <si>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</si>
  <si>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</si>
  <si>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</si>
  <si>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</si>
  <si>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</si>
  <si>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</si>
  <si>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</si>
  <si>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</si>
  <si>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</si>
  <si>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</si>
  <si>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</si>
  <si>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</si>
  <si>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</si>
  <si>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</si>
  <si>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</si>
  <si>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</si>
  <si>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</si>
  <si>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</si>
  <si>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</si>
  <si>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</si>
  <si>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</si>
  <si>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</si>
  <si>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</si>
  <si>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</si>
  <si>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</si>
  <si>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</si>
  <si>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</si>
  <si>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</si>
  <si>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</si>
  <si>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</si>
  <si>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</si>
  <si>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</si>
  <si>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</si>
  <si>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</si>
  <si>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</si>
  <si>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</si>
  <si>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</si>
  <si>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</si>
  <si>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</si>
  <si>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</si>
  <si>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</si>
  <si>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</si>
  <si>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</si>
  <si>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</si>
  <si>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</si>
  <si>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</si>
  <si>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</si>
  <si>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</si>
  <si>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</si>
  <si>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</si>
  <si>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</si>
  <si>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</si>
  <si>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</si>
  <si>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</si>
  <si>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</si>
  <si>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</si>
  <si>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</si>
  <si>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</si>
  <si>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</si>
  <si>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</si>
  <si>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</si>
  <si>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</si>
  <si>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</si>
  <si>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</si>
  <si>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</si>
  <si>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</si>
  <si>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</si>
  <si>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</si>
  <si>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</si>
  <si>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</si>
  <si>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</si>
  <si>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</si>
  <si>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</si>
  <si>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</si>
  <si>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</si>
  <si>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</si>
  <si>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</si>
  <si>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</si>
  <si>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</si>
  <si>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</si>
  <si>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</si>
  <si>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</si>
  <si>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</si>
  <si>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</si>
  <si>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</si>
  <si>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</si>
  <si>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</si>
  <si>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</si>
  <si>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</si>
  <si>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</si>
  <si>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</si>
  <si>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</si>
  <si>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</si>
  <si>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</si>
  <si>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</si>
  <si>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</si>
  <si>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</si>
  <si>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</si>
  <si>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</si>
  <si>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</si>
  <si>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</si>
  <si>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</si>
  <si>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</si>
  <si>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</si>
  <si>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</si>
  <si>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</si>
  <si>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</si>
  <si>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</si>
  <si>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</si>
  <si>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</si>
  <si>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</si>
  <si>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</si>
  <si>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</si>
  <si>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</si>
  <si>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</si>
  <si>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</si>
  <si>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</si>
  <si>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</si>
  <si>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</si>
  <si>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</si>
  <si>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</si>
  <si>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</si>
  <si>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</si>
  <si>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</si>
  <si>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</si>
  <si>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</si>
  <si>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</si>
  <si>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</si>
  <si>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</si>
  <si>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</si>
  <si>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</si>
  <si>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</si>
  <si>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</si>
  <si>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</si>
  <si>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</si>
  <si>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</si>
  <si>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</si>
  <si>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</si>
  <si>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</si>
  <si>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</si>
  <si>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</si>
  <si>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</si>
  <si>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</si>
  <si>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</si>
  <si>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</si>
  <si>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</si>
  <si>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</si>
  <si>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</si>
  <si>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</si>
  <si>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</si>
  <si>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</si>
  <si>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</si>
  <si>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</si>
  <si>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</si>
  <si>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</si>
  <si>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</si>
  <si>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</si>
  <si>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</si>
  <si>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</si>
  <si>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</si>
  <si>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</si>
  <si>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</si>
  <si>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</si>
  <si>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</si>
  <si>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</si>
  <si>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</si>
  <si>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</si>
  <si>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</si>
  <si>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</si>
  <si>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</si>
  <si>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</si>
  <si>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</si>
  <si>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</si>
  <si>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</si>
  <si>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</si>
  <si>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</si>
  <si>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</si>
  <si>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</si>
  <si>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</si>
  <si>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</si>
  <si>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</si>
  <si>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</si>
  <si>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</si>
  <si>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</si>
  <si>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</si>
  <si>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</si>
  <si>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</si>
  <si>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</si>
  <si>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</si>
  <si>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</si>
  <si>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</si>
  <si>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</si>
  <si>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</si>
  <si>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</si>
  <si>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</si>
  <si>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</si>
  <si>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</si>
  <si>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</si>
  <si>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</si>
  <si>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</si>
  <si>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</si>
  <si>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</si>
  <si>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</si>
  <si>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</si>
  <si>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</si>
  <si>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</si>
  <si>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</si>
  <si>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</si>
  <si>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</si>
  <si>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</si>
  <si>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</si>
  <si>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</si>
  <si>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</si>
  <si>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</si>
  <si>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</si>
  <si>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</si>
  <si>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</si>
  <si>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</si>
  <si>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</si>
  <si>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</si>
  <si>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</si>
  <si>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</si>
  <si>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</si>
  <si>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</si>
  <si>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</si>
  <si>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</si>
  <si>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</si>
  <si>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</si>
  <si>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</si>
  <si>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</si>
  <si>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</si>
  <si>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</si>
  <si>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</si>
  <si>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</si>
  <si>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</si>
  <si>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</si>
  <si>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</si>
  <si>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</si>
  <si>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</si>
  <si>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</si>
  <si>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</si>
  <si>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</si>
  <si>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</si>
  <si>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</si>
  <si>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</si>
  <si>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</si>
  <si>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</si>
  <si>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</si>
  <si>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</si>
  <si>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</si>
  <si>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</si>
  <si>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</si>
  <si>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</si>
  <si>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</si>
  <si>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</si>
  <si>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</si>
  <si>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</si>
  <si>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</si>
  <si>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</si>
  <si>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</si>
  <si>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</si>
  <si>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</si>
  <si>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</si>
  <si>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</si>
  <si>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</si>
  <si>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</si>
  <si>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</si>
  <si>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</si>
  <si>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</si>
  <si>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</si>
  <si>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</si>
  <si>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</si>
  <si>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</si>
  <si>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</si>
  <si>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</si>
  <si>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</si>
  <si>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</si>
  <si>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</si>
  <si>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</si>
  <si>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</si>
  <si>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</si>
  <si>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</si>
  <si>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</si>
  <si>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</si>
  <si>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</si>
  <si>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</si>
  <si>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</si>
  <si>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</si>
  <si>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</si>
  <si>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</si>
  <si>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</si>
  <si>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</si>
  <si>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</si>
  <si>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</si>
  <si>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</si>
  <si>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</si>
  <si>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</si>
  <si>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</si>
  <si>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</si>
  <si>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</si>
  <si>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</si>
  <si>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</si>
  <si>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</si>
  <si>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</si>
  <si>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</si>
  <si>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</si>
  <si>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</si>
  <si>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</si>
  <si>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</si>
  <si>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</si>
  <si>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</si>
  <si>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</si>
  <si>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</si>
  <si>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</si>
  <si>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</si>
  <si>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</si>
  <si>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</si>
  <si>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</si>
  <si>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</si>
  <si>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</si>
  <si>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</si>
  <si>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</si>
  <si>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</si>
  <si>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</si>
  <si>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</si>
  <si>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</si>
  <si>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</si>
  <si>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</si>
  <si>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</si>
  <si>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</si>
  <si>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</si>
  <si>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</si>
  <si>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</si>
  <si>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</si>
  <si>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</si>
  <si>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</si>
  <si>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</si>
  <si>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</si>
  <si>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</si>
  <si>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</si>
  <si>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</si>
  <si>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</si>
  <si>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</si>
  <si>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</si>
  <si>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</si>
  <si>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</si>
  <si>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</si>
  <si>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</si>
  <si>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</si>
  <si>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</si>
  <si>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</si>
  <si>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</si>
  <si>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</si>
  <si>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</si>
  <si>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</si>
  <si>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</si>
  <si>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</si>
  <si>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</si>
  <si>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</si>
  <si>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</si>
  <si>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</si>
  <si>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</si>
  <si>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</si>
  <si>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</si>
  <si>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</si>
  <si>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</si>
  <si>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</si>
  <si>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</si>
  <si>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</si>
  <si>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</si>
  <si>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</si>
  <si>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</si>
  <si>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</si>
  <si>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</si>
  <si>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</si>
  <si>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</si>
  <si>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</si>
  <si>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</si>
  <si>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</si>
  <si>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</si>
  <si>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</si>
  <si>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</si>
  <si>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</si>
  <si>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</si>
  <si>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</si>
  <si>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</si>
  <si>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</si>
  <si>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</si>
  <si>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</si>
  <si>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</si>
  <si>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</si>
  <si>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</si>
  <si>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</si>
  <si>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</si>
  <si>
    <t>23.04.2018</t>
  </si>
  <si>
    <t>BANK NIFTY MAY</t>
  </si>
  <si>
    <t>10400MAY PE</t>
  </si>
  <si>
    <t>24.04.2018</t>
  </si>
  <si>
    <t>NIFTY MAY</t>
  </si>
  <si>
    <t>10650CE MAY</t>
  </si>
  <si>
    <t>10500CE APRIL</t>
  </si>
  <si>
    <t>25.04.2018</t>
  </si>
  <si>
    <t>10500PE MAY</t>
  </si>
  <si>
    <t>26.04.2018</t>
  </si>
  <si>
    <t>10450CE APRIL</t>
  </si>
  <si>
    <t>27.04.2018</t>
  </si>
  <si>
    <t>30.04.2018</t>
  </si>
  <si>
    <t>02.05.2018</t>
  </si>
  <si>
    <t>10700PE</t>
  </si>
  <si>
    <t>03.05.2018</t>
  </si>
  <si>
    <t>04.05.2018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</si>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</sst>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95"/>
  <sheetViews>
    <sheetView topLeftCell="A979" workbookViewId="0">
      <selection activeCell="J995" sqref="J995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97" t="s">
        <v>449</v>
      </c>
      <c r="C11" s="97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98"/>
      <c r="C12" s="98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98"/>
      <c r="C13" s="98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98"/>
      <c r="C14" s="98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98"/>
      <c r="C15" s="98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98"/>
      <c r="C16" s="98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98"/>
      <c r="C17" s="98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98"/>
      <c r="C18" s="98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98"/>
      <c r="C19" s="98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99"/>
      <c r="C20" s="99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101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102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102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102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102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103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101" t="s">
        <v>451</v>
      </c>
      <c r="C27" s="101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102"/>
      <c r="C28" s="102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102"/>
      <c r="C29" s="102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103"/>
      <c r="C30" s="103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101" t="s">
        <v>451</v>
      </c>
      <c r="C31" s="101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103"/>
      <c r="C32" s="103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97" t="s">
        <v>452</v>
      </c>
      <c r="C33" s="97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98"/>
      <c r="C34" s="99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98"/>
      <c r="C35" s="97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98"/>
      <c r="C36" s="99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98"/>
      <c r="C37" s="97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98"/>
      <c r="C38" s="98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98"/>
      <c r="C39" s="98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99"/>
      <c r="C40" s="99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101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102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102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102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102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102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102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103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97" t="s">
        <v>455</v>
      </c>
      <c r="C49" s="101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103"/>
      <c r="C50" s="103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101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102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102"/>
      <c r="C53" s="101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102"/>
      <c r="C54" s="102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102"/>
      <c r="C55" s="102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102"/>
      <c r="C56" s="103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102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102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102"/>
      <c r="C59" s="101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102"/>
      <c r="C60" s="102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103"/>
      <c r="C61" s="103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97" t="s">
        <v>457</v>
      </c>
      <c r="C62" s="97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98"/>
      <c r="C63" s="98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98"/>
      <c r="C64" s="98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98"/>
      <c r="C65" s="99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98"/>
      <c r="C66" s="97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98"/>
      <c r="C67" s="98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98"/>
      <c r="C68" s="99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98"/>
      <c r="C69" s="97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99"/>
      <c r="C70" s="99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97" t="s">
        <v>458</v>
      </c>
      <c r="C71" s="97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98"/>
      <c r="C72" s="98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98"/>
      <c r="C73" s="99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98"/>
      <c r="C74" s="97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98"/>
      <c r="C75" s="98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98"/>
      <c r="C76" s="98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98"/>
      <c r="C77" s="98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98"/>
      <c r="C78" s="99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98"/>
      <c r="C79" s="97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98"/>
      <c r="C80" s="98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98"/>
      <c r="C81" s="99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98"/>
      <c r="C82" s="97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98"/>
      <c r="C83" s="99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98"/>
      <c r="C84" s="97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98"/>
      <c r="C85" s="99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98"/>
      <c r="C86" s="97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98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98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98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99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97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98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98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99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97" t="s">
        <v>459</v>
      </c>
      <c r="C95" s="97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98"/>
      <c r="C96" s="99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98"/>
      <c r="C97" s="97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98"/>
      <c r="C98" s="99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98"/>
      <c r="C99" s="97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98"/>
      <c r="C100" s="98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98"/>
      <c r="C101" s="98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98"/>
      <c r="C102" s="99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98"/>
      <c r="C103" s="97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98"/>
      <c r="C104" s="99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98"/>
      <c r="C105" s="97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98"/>
      <c r="C106" s="99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98"/>
      <c r="C107" s="97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98"/>
      <c r="C108" s="98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98"/>
      <c r="C109" s="98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99"/>
      <c r="C110" s="99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97" t="s">
        <v>460</v>
      </c>
      <c r="C111" s="97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98"/>
      <c r="C112" s="98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98"/>
      <c r="C113" s="99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98"/>
      <c r="C114" s="97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98"/>
      <c r="C115" s="99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98"/>
      <c r="C116" s="97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98"/>
      <c r="C117" s="99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98"/>
      <c r="C118" s="97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98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98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97" t="s">
        <v>462</v>
      </c>
      <c r="C121" s="99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98"/>
      <c r="C122" s="97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98"/>
      <c r="C123" s="99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98"/>
      <c r="C124" s="97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99"/>
      <c r="C125" s="99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97" t="s">
        <v>463</v>
      </c>
      <c r="C126" s="97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98"/>
      <c r="C127" s="98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98"/>
      <c r="C128" s="99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98"/>
      <c r="C129" s="97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98"/>
      <c r="C130" s="98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98"/>
      <c r="C131" s="99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98"/>
      <c r="C132" s="97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98"/>
      <c r="C133" s="98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98"/>
      <c r="C134" s="98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98"/>
      <c r="C135" s="98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98"/>
      <c r="C136" s="98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98"/>
      <c r="C137" s="98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98"/>
      <c r="C138" s="98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98"/>
      <c r="C139" s="98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99"/>
      <c r="C140" s="99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97" t="s">
        <v>464</v>
      </c>
      <c r="C141" s="97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98"/>
      <c r="C142" s="98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98"/>
      <c r="C143" s="98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98"/>
      <c r="C144" s="98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98"/>
      <c r="C145" s="98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98"/>
      <c r="C146" s="98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98"/>
      <c r="C147" s="98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98"/>
      <c r="C148" s="98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98"/>
      <c r="C149" s="98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98"/>
      <c r="C150" s="98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98"/>
      <c r="C151" s="98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98"/>
      <c r="C152" s="98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98"/>
      <c r="C153" s="98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98"/>
      <c r="C154" s="98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98"/>
      <c r="C155" s="98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98"/>
      <c r="C156" s="98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98"/>
      <c r="C157" s="98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98"/>
      <c r="C158" s="98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98"/>
      <c r="C159" s="98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98"/>
      <c r="C160" s="99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98"/>
      <c r="C161" s="97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98"/>
      <c r="C162" s="98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98"/>
      <c r="C163" s="98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99"/>
      <c r="C164" s="99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97" t="s">
        <v>467</v>
      </c>
      <c r="C165" s="97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98"/>
      <c r="C166" s="98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98"/>
      <c r="C167" s="99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98"/>
      <c r="C168" s="97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98"/>
      <c r="C169" s="98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98"/>
      <c r="C170" s="98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98"/>
      <c r="C171" s="98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98"/>
      <c r="C172" s="98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98"/>
      <c r="C173" s="98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98"/>
      <c r="C174" s="98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98"/>
      <c r="C175" s="98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98"/>
      <c r="C176" s="98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98"/>
      <c r="C177" s="98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98"/>
      <c r="C178" s="99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98"/>
      <c r="C179" s="97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98"/>
      <c r="C180" s="99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98"/>
      <c r="C181" s="97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98"/>
      <c r="C182" s="98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98"/>
      <c r="C183" s="98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98"/>
      <c r="C184" s="98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98"/>
      <c r="C185" s="98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99"/>
      <c r="C186" s="99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97" t="s">
        <v>468</v>
      </c>
      <c r="C187" s="97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98"/>
      <c r="C188" s="98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98"/>
      <c r="C189" s="99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98"/>
      <c r="C190" s="97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98"/>
      <c r="C191" s="98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98"/>
      <c r="C192" s="99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98"/>
      <c r="C193" s="97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98"/>
      <c r="C194" s="98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98"/>
      <c r="C195" s="99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98"/>
      <c r="C196" s="97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98"/>
      <c r="C197" s="98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98"/>
      <c r="C198" s="99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98"/>
      <c r="C199" s="97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98"/>
      <c r="C200" s="98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99"/>
      <c r="C201" s="99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101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102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102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101" t="s">
        <v>472</v>
      </c>
      <c r="C205" s="102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102"/>
      <c r="C206" s="102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102"/>
      <c r="C207" s="102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102"/>
      <c r="C208" s="103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102"/>
      <c r="C209" s="101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102"/>
      <c r="C210" s="102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102"/>
      <c r="C211" s="102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102"/>
      <c r="C212" s="102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102"/>
      <c r="C213" s="102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102"/>
      <c r="C214" s="102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102"/>
      <c r="C215" s="102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102"/>
      <c r="C216" s="102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103"/>
      <c r="C217" s="103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97" t="s">
        <v>473</v>
      </c>
      <c r="C218" s="97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98"/>
      <c r="C219" s="99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98"/>
      <c r="C220" s="97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98"/>
      <c r="C221" s="99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98"/>
      <c r="C222" s="97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98"/>
      <c r="C223" s="98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98"/>
      <c r="C224" s="98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98"/>
      <c r="C225" s="98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98"/>
      <c r="C226" s="98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98"/>
      <c r="C227" s="98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98"/>
      <c r="C228" s="98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98"/>
      <c r="C229" s="99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98"/>
      <c r="C230" s="97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98"/>
      <c r="C231" s="99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98"/>
      <c r="C232" s="97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98"/>
      <c r="C233" s="99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98"/>
      <c r="C234" s="97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98"/>
      <c r="C235" s="98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98"/>
      <c r="C236" s="99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98"/>
      <c r="C237" s="97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99"/>
      <c r="C238" s="99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97" t="s">
        <v>475</v>
      </c>
      <c r="C239" s="97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98"/>
      <c r="C240" s="99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98"/>
      <c r="C241" s="97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98"/>
      <c r="C242" s="99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98"/>
      <c r="C243" s="97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99"/>
      <c r="C244" s="99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97" t="s">
        <v>478</v>
      </c>
      <c r="C245" s="97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98"/>
      <c r="C246" s="98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98"/>
      <c r="C247" s="98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98"/>
      <c r="C248" s="98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98"/>
      <c r="C249" s="98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99"/>
      <c r="C250" s="99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97" t="s">
        <v>480</v>
      </c>
      <c r="C251" s="97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98"/>
      <c r="C252" s="98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98"/>
      <c r="C253" s="98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98"/>
      <c r="C254" s="99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98"/>
      <c r="C255" s="97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98"/>
      <c r="C256" s="99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98"/>
      <c r="C257" s="97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99"/>
      <c r="C258" s="99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97" t="s">
        <v>485</v>
      </c>
      <c r="C259" s="97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98"/>
      <c r="C260" s="99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98"/>
      <c r="C261" s="97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98"/>
      <c r="C262" s="98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98"/>
      <c r="C263" s="98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98"/>
      <c r="C264" s="98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98"/>
      <c r="C265" s="98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98"/>
      <c r="C266" s="98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98"/>
      <c r="C267" s="98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98"/>
      <c r="C268" s="99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98"/>
      <c r="C269" s="97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98"/>
      <c r="C270" s="98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98"/>
      <c r="C271" s="98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99"/>
      <c r="C272" s="99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97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98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98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98"/>
      <c r="D282" s="1"/>
      <c r="E282" s="1"/>
      <c r="F282" s="1">
        <v>105</v>
      </c>
      <c r="G282" s="1">
        <f>F282-D281</f>
        <v>9</v>
      </c>
      <c r="H282" s="1"/>
    </row>
    <row r="283" spans="2:8">
      <c r="B283" s="97" t="s">
        <v>487</v>
      </c>
      <c r="C283" s="98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98"/>
      <c r="C284" s="98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98"/>
      <c r="C285" s="99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98"/>
      <c r="C286" s="97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98"/>
      <c r="C287" s="99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98"/>
      <c r="C288" s="97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99"/>
      <c r="C289" s="99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97" t="s">
        <v>489</v>
      </c>
      <c r="C290" s="97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98"/>
      <c r="C291" s="98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98"/>
      <c r="C292" s="98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98"/>
      <c r="C293" s="98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98"/>
      <c r="C294" s="98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99"/>
      <c r="C295" s="99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97" t="s">
        <v>490</v>
      </c>
      <c r="C296" s="97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98"/>
      <c r="C297" s="99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98"/>
      <c r="C298" s="97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98"/>
      <c r="C299" s="99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98"/>
      <c r="C300" s="97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99"/>
      <c r="C301" s="99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101" t="s">
        <v>492</v>
      </c>
      <c r="C302" s="97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102"/>
      <c r="C303" s="98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102"/>
      <c r="C304" s="98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102"/>
      <c r="C305" s="99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102"/>
      <c r="C306" s="101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102"/>
      <c r="C307" s="102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102"/>
      <c r="C308" s="102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102"/>
      <c r="C309" s="102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102"/>
      <c r="C310" s="102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102"/>
      <c r="C311" s="102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102"/>
      <c r="C312" s="102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103"/>
      <c r="C313" s="103"/>
      <c r="D313" s="13">
        <v>90</v>
      </c>
      <c r="E313" s="1"/>
      <c r="F313" s="1"/>
      <c r="G313" s="1"/>
      <c r="H313" s="13" t="s">
        <v>13</v>
      </c>
    </row>
    <row r="314" spans="2:8">
      <c r="B314" s="101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102"/>
      <c r="C315" s="101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102"/>
      <c r="C316" s="103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102"/>
      <c r="C317" s="101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102"/>
      <c r="C318" s="103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102"/>
      <c r="C319" s="101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103"/>
      <c r="C320" s="103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97" t="s">
        <v>496</v>
      </c>
      <c r="C321" s="97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98"/>
      <c r="C322" s="98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98"/>
      <c r="C323" s="98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98"/>
      <c r="C324" s="99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98"/>
      <c r="C325" s="97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98"/>
      <c r="C326" s="98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98"/>
      <c r="C327" s="98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98"/>
      <c r="C328" s="98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99"/>
      <c r="C329" s="99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97" t="s">
        <v>497</v>
      </c>
      <c r="C330" s="97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98"/>
      <c r="C331" s="98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98"/>
      <c r="C332" s="98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98"/>
      <c r="C333" s="99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98"/>
      <c r="C334" s="97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98"/>
      <c r="C335" s="99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98"/>
      <c r="C336" s="97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99"/>
      <c r="C337" s="99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97" t="s">
        <v>498</v>
      </c>
      <c r="C338" s="97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99"/>
      <c r="C339" s="99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97" t="s">
        <v>499</v>
      </c>
      <c r="C340" s="97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98"/>
      <c r="C341" s="99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98"/>
      <c r="C342" s="97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98"/>
      <c r="C343" s="98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98"/>
      <c r="C344" s="98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98"/>
      <c r="C345" s="99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98"/>
      <c r="C346" s="97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98"/>
      <c r="C347" s="99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98"/>
      <c r="C348" s="97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98"/>
      <c r="C349" s="98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98"/>
      <c r="C350" s="98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98"/>
      <c r="C351" s="98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98"/>
      <c r="C352" s="98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99"/>
      <c r="C353" s="99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97" t="s">
        <v>501</v>
      </c>
      <c r="C354" s="97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98"/>
      <c r="C355" s="98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98"/>
      <c r="C356" s="98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98"/>
      <c r="C357" s="98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98"/>
      <c r="C358" s="98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98"/>
      <c r="C359" s="98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98"/>
      <c r="C360" s="98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98"/>
      <c r="C361" s="99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98"/>
      <c r="C362" s="97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98"/>
      <c r="C363" s="98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98"/>
      <c r="C364" s="98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98"/>
      <c r="C365" s="98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98"/>
      <c r="C366" s="98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98"/>
      <c r="C367" s="98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98"/>
      <c r="C368" s="98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98"/>
      <c r="C369" s="98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98"/>
      <c r="C370" s="98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99"/>
      <c r="C371" s="99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97" t="s">
        <v>503</v>
      </c>
      <c r="C372" s="97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98"/>
      <c r="C373" s="98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98"/>
      <c r="C374" s="98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98"/>
      <c r="C375" s="99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98"/>
      <c r="C376" s="97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98"/>
      <c r="C377" s="98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98"/>
      <c r="C378" s="98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98"/>
      <c r="C379" s="98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98"/>
      <c r="C380" s="98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98"/>
      <c r="C381" s="98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98"/>
      <c r="C382" s="98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98"/>
      <c r="C383" s="98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98"/>
      <c r="C384" s="98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98"/>
      <c r="C385" s="98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98"/>
      <c r="C386" s="98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98"/>
      <c r="C387" s="99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98"/>
      <c r="C388" s="97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98"/>
      <c r="C389" s="98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98"/>
      <c r="C390" s="98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98"/>
      <c r="C391" s="98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98"/>
      <c r="C392" s="98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98"/>
      <c r="C393" s="98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99"/>
      <c r="C394" s="99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97" t="s">
        <v>506</v>
      </c>
      <c r="C395" s="97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98"/>
      <c r="C396" s="98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98"/>
      <c r="C397" s="98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98"/>
      <c r="C398" s="98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98"/>
      <c r="C399" s="98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98"/>
      <c r="C400" s="98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98"/>
      <c r="C401" s="98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98"/>
      <c r="C402" s="98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98"/>
      <c r="C403" s="98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98"/>
      <c r="C404" s="98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98"/>
      <c r="C405" s="98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98"/>
      <c r="C406" s="98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98"/>
      <c r="C407" s="98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98"/>
      <c r="C408" s="98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98"/>
      <c r="C409" s="98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98"/>
      <c r="C410" s="98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98"/>
      <c r="C411" s="98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98"/>
      <c r="C412" s="98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98"/>
      <c r="C413" s="98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98"/>
      <c r="C414" s="98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98"/>
      <c r="C415" s="98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99"/>
      <c r="C416" s="99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97" t="s">
        <v>507</v>
      </c>
      <c r="C417" s="97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98"/>
      <c r="C418" s="98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98"/>
      <c r="C419" s="98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98"/>
      <c r="C420" s="99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98"/>
      <c r="C421" s="97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98"/>
      <c r="C422" s="98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98"/>
      <c r="C423" s="98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98"/>
      <c r="C424" s="99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98"/>
      <c r="C425" s="97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98"/>
      <c r="C426" s="98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98"/>
      <c r="C427" s="98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99"/>
      <c r="C428" s="99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97" t="s">
        <v>509</v>
      </c>
      <c r="C429" s="97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98"/>
      <c r="C430" s="98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98"/>
      <c r="C431" s="99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98"/>
      <c r="C432" s="97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98"/>
      <c r="C433" s="98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98"/>
      <c r="C434" s="98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98"/>
      <c r="C435" s="98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98"/>
      <c r="C436" s="98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98"/>
      <c r="C437" s="98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99"/>
      <c r="C438" s="99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97" t="s">
        <v>510</v>
      </c>
      <c r="C439" s="97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98"/>
      <c r="C440" s="98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98"/>
      <c r="C441" s="98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98"/>
      <c r="C442" s="98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98"/>
      <c r="C443" s="98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99"/>
      <c r="C444" s="99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97" t="s">
        <v>512</v>
      </c>
      <c r="C445" s="97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98"/>
      <c r="C446" s="98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98"/>
      <c r="C447" s="98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98"/>
      <c r="C448" s="98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98"/>
      <c r="C449" s="99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98"/>
      <c r="C450" s="97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99"/>
      <c r="C451" s="99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97" t="s">
        <v>516</v>
      </c>
      <c r="C452" s="97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98"/>
      <c r="C453" s="98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98"/>
      <c r="C454" s="98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98"/>
      <c r="C455" s="98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98"/>
      <c r="C456" s="99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98"/>
      <c r="C457" s="97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99"/>
      <c r="C458" s="99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97" t="s">
        <v>517</v>
      </c>
      <c r="C459" s="97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98"/>
      <c r="C460" s="98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98"/>
      <c r="C461" s="98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98"/>
      <c r="C462" s="99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98"/>
      <c r="C463" s="97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98"/>
      <c r="C464" s="98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98"/>
      <c r="C465" s="98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98"/>
      <c r="C466" s="98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98"/>
      <c r="C467" s="98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98"/>
      <c r="C468" s="98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98"/>
      <c r="C469" s="98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98"/>
      <c r="C470" s="98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98"/>
      <c r="C471" s="98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98"/>
      <c r="C472" s="98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98"/>
      <c r="C473" s="98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98"/>
      <c r="C474" s="99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98"/>
      <c r="C475" s="97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99"/>
      <c r="C476" s="99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97" t="s">
        <v>518</v>
      </c>
      <c r="C477" s="97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98"/>
      <c r="C478" s="98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98"/>
      <c r="C479" s="99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98"/>
      <c r="C480" s="97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98"/>
      <c r="C481" s="98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98"/>
      <c r="C482" s="99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98"/>
      <c r="C483" s="97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99"/>
      <c r="C484" s="99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104" t="s">
        <v>527</v>
      </c>
      <c r="J488" s="105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106"/>
      <c r="J489" s="107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101" t="s">
        <v>519</v>
      </c>
      <c r="C491" s="111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102"/>
      <c r="C492" s="112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102"/>
      <c r="C493" s="111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102"/>
      <c r="C494" s="112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102"/>
      <c r="C495" s="111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102"/>
      <c r="C496" s="113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102"/>
      <c r="C497" s="113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102"/>
      <c r="C498" s="112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103"/>
      <c r="C499" s="101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101" t="s">
        <v>522</v>
      </c>
      <c r="C500" s="103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102"/>
      <c r="C501" s="101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102"/>
      <c r="C502" s="102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102"/>
      <c r="C503" s="102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102"/>
      <c r="C504" s="102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102"/>
      <c r="C505" s="102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103"/>
      <c r="C506" s="103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97" t="s">
        <v>523</v>
      </c>
      <c r="C507" s="97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98"/>
      <c r="C508" s="98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98"/>
      <c r="C509" s="98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98"/>
      <c r="C510" s="99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98"/>
      <c r="C511" s="97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98"/>
      <c r="C512" s="98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98"/>
      <c r="C513" s="98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98"/>
      <c r="C514" s="98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98"/>
      <c r="C515" s="98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98"/>
      <c r="C516" s="98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98"/>
      <c r="C517" s="98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98"/>
      <c r="C518" s="98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98"/>
      <c r="C519" s="98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98"/>
      <c r="C520" s="98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98"/>
      <c r="C521" s="98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99"/>
      <c r="C522" s="99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97" t="s">
        <v>524</v>
      </c>
      <c r="C523" s="97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98"/>
      <c r="C524" s="98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98"/>
      <c r="C525" s="98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98"/>
      <c r="C526" s="98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98"/>
      <c r="C527" s="98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99"/>
      <c r="C528" s="99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97" t="s">
        <v>528</v>
      </c>
      <c r="C529" s="97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98"/>
      <c r="C530" s="99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98"/>
      <c r="C531" s="97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98"/>
      <c r="C532" s="98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99"/>
      <c r="C533" s="99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97" t="s">
        <v>529</v>
      </c>
      <c r="C534" s="97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98"/>
      <c r="C535" s="98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98"/>
      <c r="C536" s="98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98"/>
      <c r="C537" s="98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98"/>
      <c r="C538" s="98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98"/>
      <c r="C539" s="98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98"/>
      <c r="C540" s="99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98"/>
      <c r="C541" s="97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98"/>
      <c r="C542" s="98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98"/>
      <c r="C543" s="98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98"/>
      <c r="C544" s="98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99"/>
      <c r="C545" s="99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97" t="s">
        <v>531</v>
      </c>
      <c r="C546" s="97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98"/>
      <c r="C547" s="98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98"/>
      <c r="C548" s="98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99"/>
      <c r="C549" s="99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97" t="s">
        <v>532</v>
      </c>
      <c r="C550" s="97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99"/>
      <c r="C551" s="99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97" t="s">
        <v>534</v>
      </c>
      <c r="C552" s="97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99"/>
      <c r="C553" s="99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101" t="s">
        <v>535</v>
      </c>
      <c r="C554" s="101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102"/>
      <c r="C555" s="102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102"/>
      <c r="C556" s="102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102"/>
      <c r="C557" s="102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102"/>
      <c r="C558" s="102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102"/>
      <c r="C559" s="102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102"/>
      <c r="C560" s="102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102"/>
      <c r="C561" s="102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102"/>
      <c r="C562" s="102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103"/>
      <c r="C563" s="103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101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102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101" t="s">
        <v>537</v>
      </c>
      <c r="C566" s="102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102"/>
      <c r="C567" s="102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102"/>
      <c r="C568" s="102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102"/>
      <c r="C569" s="102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102"/>
      <c r="C570" s="103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102"/>
      <c r="C571" s="101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103"/>
      <c r="C572" s="103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97" t="s">
        <v>538</v>
      </c>
      <c r="C573" s="97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98"/>
      <c r="C574" s="98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98"/>
      <c r="C575" s="98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98"/>
      <c r="C576" s="98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98"/>
      <c r="C577" s="98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98"/>
      <c r="C578" s="99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98"/>
      <c r="C579" s="97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99"/>
      <c r="C580" s="99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97" t="s">
        <v>539</v>
      </c>
      <c r="C581" s="97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98"/>
      <c r="C582" s="98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98"/>
      <c r="C583" s="98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98"/>
      <c r="C584" s="98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98"/>
      <c r="C585" s="98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98"/>
      <c r="C586" s="99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98"/>
      <c r="C587" s="97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99"/>
      <c r="C588" s="99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97" t="s">
        <v>540</v>
      </c>
      <c r="C589" s="97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98"/>
      <c r="C590" s="98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98"/>
      <c r="C591" s="98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98"/>
      <c r="C592" s="98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98"/>
      <c r="C593" s="98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98"/>
      <c r="C594" s="98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98"/>
      <c r="C595" s="98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99"/>
      <c r="C596" s="99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97" t="s">
        <v>542</v>
      </c>
      <c r="C597" s="97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98"/>
      <c r="C598" s="98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98"/>
      <c r="C599" s="98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98"/>
      <c r="C600" s="98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98"/>
      <c r="C601" s="98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98"/>
      <c r="C602" s="98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98"/>
      <c r="C603" s="98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98"/>
      <c r="C604" s="98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98"/>
      <c r="C605" s="98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98"/>
      <c r="C606" s="98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98"/>
      <c r="C607" s="98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99"/>
      <c r="C608" s="99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97" t="s">
        <v>543</v>
      </c>
      <c r="C609" s="97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98"/>
      <c r="C610" s="98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98"/>
      <c r="C611" s="98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98"/>
      <c r="C612" s="98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98"/>
      <c r="C613" s="98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98"/>
      <c r="C614" s="98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98"/>
      <c r="C615" s="98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98"/>
      <c r="C616" s="99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98"/>
      <c r="C617" s="97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98"/>
      <c r="C618" s="98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98"/>
      <c r="C619" s="98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99"/>
      <c r="C620" s="99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97" t="s">
        <v>546</v>
      </c>
      <c r="C621" s="97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98"/>
      <c r="C622" s="98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98"/>
      <c r="C623" s="98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99"/>
      <c r="C624" s="99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104" t="s">
        <v>527</v>
      </c>
      <c r="J628" s="105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106"/>
      <c r="J629" s="107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97" t="s">
        <v>551</v>
      </c>
      <c r="C631" s="97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98"/>
      <c r="C632" s="99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98"/>
      <c r="C633" s="97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98"/>
      <c r="C634" s="99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98"/>
      <c r="C635" s="97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98"/>
      <c r="C636" s="98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98"/>
      <c r="C637" s="98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99"/>
      <c r="C638" s="99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97" t="s">
        <v>554</v>
      </c>
      <c r="C639" s="97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98"/>
      <c r="C640" s="98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98"/>
      <c r="C641" s="98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98"/>
      <c r="C642" s="99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98"/>
      <c r="C643" s="97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99"/>
      <c r="C644" s="99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97" t="s">
        <v>555</v>
      </c>
      <c r="C645" s="97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98"/>
      <c r="C646" s="99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98"/>
      <c r="C647" s="97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98"/>
      <c r="C648" s="98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98"/>
      <c r="C649" s="98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98"/>
      <c r="C650" s="98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98"/>
      <c r="C651" s="98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99"/>
      <c r="C652" s="99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97" t="s">
        <v>556</v>
      </c>
      <c r="C653" s="97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98"/>
      <c r="C654" s="98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98"/>
      <c r="C655" s="98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99"/>
      <c r="C656" s="99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97" t="s">
        <v>557</v>
      </c>
      <c r="C657" s="97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98"/>
      <c r="C658" s="98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98"/>
      <c r="C659" s="98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98"/>
      <c r="C660" s="98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98"/>
      <c r="C661" s="98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98"/>
      <c r="C662" s="99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98"/>
      <c r="C663" s="97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98"/>
      <c r="C664" s="98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98"/>
      <c r="C665" s="98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99"/>
      <c r="C666" s="99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108" t="s">
        <v>558</v>
      </c>
      <c r="C667" s="108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109"/>
      <c r="C668" s="109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109"/>
      <c r="C669" s="109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109"/>
      <c r="C670" s="109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109"/>
      <c r="C671" s="109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109"/>
      <c r="C672" s="109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109"/>
      <c r="C673" s="109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109"/>
      <c r="C674" s="109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109"/>
      <c r="C675" s="109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109"/>
      <c r="C676" s="109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109"/>
      <c r="C677" s="109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110"/>
      <c r="C678" s="109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110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101" t="s">
        <v>559</v>
      </c>
      <c r="C680" s="101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102"/>
      <c r="C681" s="102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102"/>
      <c r="C682" s="102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102"/>
      <c r="C683" s="102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102"/>
      <c r="C684" s="102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102"/>
      <c r="C685" s="102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102"/>
      <c r="C686" s="102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102"/>
      <c r="C687" s="103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102"/>
      <c r="C688" s="101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103"/>
      <c r="C689" s="103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101" t="s">
        <v>560</v>
      </c>
      <c r="C690" s="97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102"/>
      <c r="C691" s="98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102"/>
      <c r="C692" s="98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102"/>
      <c r="C693" s="99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102"/>
      <c r="C694" s="101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102"/>
      <c r="C695" s="102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102"/>
      <c r="C696" s="102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103"/>
      <c r="C697" s="103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108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109"/>
      <c r="C699" s="101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109"/>
      <c r="C700" s="102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109"/>
      <c r="C701" s="102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109"/>
      <c r="C702" s="102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109"/>
      <c r="C703" s="102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109"/>
      <c r="C704" s="103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109"/>
      <c r="C705" s="101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109"/>
      <c r="C706" s="102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109"/>
      <c r="C707" s="102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109"/>
      <c r="C708" s="103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110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101" t="s">
        <v>563</v>
      </c>
      <c r="C711" s="101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102"/>
      <c r="C712" s="102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102"/>
      <c r="C713" s="102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102"/>
      <c r="C714" s="103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102"/>
      <c r="C715" s="101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102"/>
      <c r="C716" s="102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102"/>
      <c r="C717" s="102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102"/>
      <c r="C718" s="102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102"/>
      <c r="C719" s="102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103"/>
      <c r="C720" s="103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101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102"/>
      <c r="C722" s="101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102"/>
      <c r="C723" s="102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102"/>
      <c r="C724" s="102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102"/>
      <c r="C725" s="102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102"/>
      <c r="C726" s="102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103"/>
      <c r="C727" s="103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97" t="s">
        <v>565</v>
      </c>
      <c r="C728" s="97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98"/>
      <c r="C729" s="99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98"/>
      <c r="C730" s="97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98"/>
      <c r="C731" s="99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98"/>
      <c r="C732" s="97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98"/>
      <c r="C733" s="98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98"/>
      <c r="C734" s="98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98"/>
      <c r="C735" s="98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98"/>
      <c r="C736" s="99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98"/>
      <c r="C737" s="97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98"/>
      <c r="C738" s="98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98"/>
      <c r="C739" s="98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98"/>
      <c r="C740" s="99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98"/>
      <c r="C741" s="101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102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102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98" t="s">
        <v>567</v>
      </c>
      <c r="C744" s="102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98"/>
      <c r="C745" s="102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98"/>
      <c r="C746" s="102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98"/>
      <c r="C747" s="103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98"/>
      <c r="C748" s="101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98"/>
      <c r="C749" s="102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98"/>
      <c r="C750" s="102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99"/>
      <c r="C751" s="103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97" t="s">
        <v>568</v>
      </c>
      <c r="C752" s="97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98"/>
      <c r="C753" s="98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98"/>
      <c r="C754" s="98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98"/>
      <c r="C755" s="98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98"/>
      <c r="C756" s="98"/>
      <c r="D756" s="13">
        <v>103</v>
      </c>
      <c r="E756" s="1"/>
      <c r="F756" s="1">
        <v>109</v>
      </c>
      <c r="G756" s="1">
        <f>F756-D756</f>
        <v>6</v>
      </c>
      <c r="H756" s="5"/>
      <c r="I756" s="5"/>
      <c r="J756" s="5"/>
    </row>
    <row r="757" spans="2:10">
      <c r="B757" s="98"/>
      <c r="C757" s="98"/>
      <c r="D757" s="13">
        <v>103</v>
      </c>
      <c r="E757" s="1"/>
      <c r="F757" s="1">
        <v>109</v>
      </c>
      <c r="G757" s="1">
        <f t="shared" ref="G757:G759" si="75">F757-D757</f>
        <v>6</v>
      </c>
      <c r="H757" s="5"/>
      <c r="I757" s="5"/>
      <c r="J757" s="5"/>
    </row>
    <row r="758" spans="2:10">
      <c r="B758" s="98"/>
      <c r="C758" s="98"/>
      <c r="D758" s="13">
        <v>103</v>
      </c>
      <c r="E758" s="1"/>
      <c r="F758" s="1">
        <v>105</v>
      </c>
      <c r="G758" s="1">
        <f t="shared" si="75"/>
        <v>2</v>
      </c>
      <c r="H758" s="5"/>
      <c r="I758" s="5"/>
      <c r="J758" s="5"/>
    </row>
    <row r="759" spans="2:10">
      <c r="B759" s="98"/>
      <c r="C759" s="99"/>
      <c r="D759" s="13">
        <v>103</v>
      </c>
      <c r="E759" s="1"/>
      <c r="F759" s="1">
        <v>105</v>
      </c>
      <c r="G759" s="1">
        <f t="shared" si="75"/>
        <v>2</v>
      </c>
      <c r="H759" s="5"/>
      <c r="I759" s="5"/>
      <c r="J759" s="5"/>
    </row>
    <row r="760" spans="2:10">
      <c r="B760" s="98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99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101" t="s">
        <v>570</v>
      </c>
      <c r="C762" s="97" t="s">
        <v>440</v>
      </c>
      <c r="D762" s="13">
        <v>87</v>
      </c>
      <c r="E762" s="1"/>
      <c r="F762" s="1">
        <v>85</v>
      </c>
      <c r="G762" s="1">
        <f t="shared" ref="G762:G777" si="76">F762-D762</f>
        <v>-2</v>
      </c>
      <c r="H762" s="5"/>
      <c r="I762" s="5"/>
      <c r="J762" s="5"/>
    </row>
    <row r="763" spans="2:10">
      <c r="B763" s="102"/>
      <c r="C763" s="98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102"/>
      <c r="C764" s="98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102"/>
      <c r="C765" s="99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102"/>
      <c r="C766" s="101" t="s">
        <v>566</v>
      </c>
      <c r="D766" s="13">
        <v>12.9</v>
      </c>
      <c r="E766" s="1"/>
      <c r="F766" s="1">
        <v>18</v>
      </c>
      <c r="G766" s="1">
        <f t="shared" si="76"/>
        <v>5.0999999999999996</v>
      </c>
      <c r="H766" s="5"/>
      <c r="I766" s="5"/>
      <c r="J766" s="5"/>
    </row>
    <row r="767" spans="2:10">
      <c r="B767" s="102"/>
      <c r="C767" s="102"/>
      <c r="D767" s="13">
        <v>12.9</v>
      </c>
      <c r="E767" s="1"/>
      <c r="F767" s="1">
        <v>18</v>
      </c>
      <c r="G767" s="1">
        <f t="shared" si="76"/>
        <v>5.0999999999999996</v>
      </c>
      <c r="H767" s="5"/>
      <c r="I767" s="5"/>
      <c r="J767" s="5"/>
    </row>
    <row r="768" spans="2:10">
      <c r="B768" s="102"/>
      <c r="C768" s="102"/>
      <c r="D768" s="13">
        <v>12.9</v>
      </c>
      <c r="E768" s="1"/>
      <c r="F768" s="1">
        <v>18</v>
      </c>
      <c r="G768" s="1">
        <f t="shared" si="76"/>
        <v>5.0999999999999996</v>
      </c>
      <c r="H768" s="5"/>
      <c r="I768" s="5"/>
      <c r="J768" s="5"/>
    </row>
    <row r="769" spans="2:10">
      <c r="B769" s="102"/>
      <c r="C769" s="102"/>
      <c r="D769" s="13">
        <v>12.9</v>
      </c>
      <c r="E769" s="1"/>
      <c r="F769" s="1">
        <v>19</v>
      </c>
      <c r="G769" s="1">
        <f t="shared" si="76"/>
        <v>6.1</v>
      </c>
      <c r="H769" s="5"/>
      <c r="I769" s="5"/>
      <c r="J769" s="5"/>
    </row>
    <row r="770" spans="2:10">
      <c r="B770" s="102"/>
      <c r="C770" s="102"/>
      <c r="D770" s="13">
        <v>12.9</v>
      </c>
      <c r="E770" s="1"/>
      <c r="F770" s="1">
        <v>19</v>
      </c>
      <c r="G770" s="1">
        <f t="shared" si="76"/>
        <v>6.1</v>
      </c>
      <c r="H770" s="5"/>
      <c r="I770" s="5"/>
      <c r="J770" s="5"/>
    </row>
    <row r="771" spans="2:10">
      <c r="B771" s="102"/>
      <c r="C771" s="102"/>
      <c r="D771" s="13">
        <v>12.9</v>
      </c>
      <c r="E771" s="1"/>
      <c r="F771" s="1">
        <v>19</v>
      </c>
      <c r="G771" s="1">
        <f t="shared" si="76"/>
        <v>6.1</v>
      </c>
      <c r="H771" s="5"/>
      <c r="I771" s="5"/>
      <c r="J771" s="5"/>
    </row>
    <row r="772" spans="2:10">
      <c r="B772" s="102"/>
      <c r="C772" s="102"/>
      <c r="D772" s="13">
        <v>12.9</v>
      </c>
      <c r="E772" s="1"/>
      <c r="F772" s="1">
        <v>22.2</v>
      </c>
      <c r="G772" s="1">
        <f t="shared" si="76"/>
        <v>9.2999999999999989</v>
      </c>
      <c r="H772" s="5"/>
      <c r="I772" s="5"/>
      <c r="J772" s="5"/>
    </row>
    <row r="773" spans="2:10">
      <c r="B773" s="102"/>
      <c r="C773" s="102"/>
      <c r="D773" s="13">
        <v>12.9</v>
      </c>
      <c r="E773" s="1"/>
      <c r="F773" s="1">
        <v>22.2</v>
      </c>
      <c r="G773" s="1">
        <f t="shared" si="76"/>
        <v>9.2999999999999989</v>
      </c>
      <c r="H773" s="5"/>
      <c r="I773" s="5"/>
      <c r="J773" s="5"/>
    </row>
    <row r="774" spans="2:10">
      <c r="B774" s="102"/>
      <c r="C774" s="102"/>
      <c r="D774" s="13">
        <v>12.9</v>
      </c>
      <c r="E774" s="1"/>
      <c r="F774" s="1">
        <v>22.2</v>
      </c>
      <c r="G774" s="1">
        <f t="shared" si="76"/>
        <v>9.2999999999999989</v>
      </c>
      <c r="H774" s="5"/>
      <c r="I774" s="5"/>
      <c r="J774" s="5"/>
    </row>
    <row r="775" spans="2:10">
      <c r="B775" s="102"/>
      <c r="C775" s="102"/>
      <c r="D775" s="13">
        <v>12.9</v>
      </c>
      <c r="E775" s="1"/>
      <c r="F775" s="1">
        <v>23.6</v>
      </c>
      <c r="G775" s="1">
        <f t="shared" si="76"/>
        <v>10.700000000000001</v>
      </c>
      <c r="H775" s="5"/>
      <c r="I775" s="5"/>
      <c r="J775" s="5"/>
    </row>
    <row r="776" spans="2:10">
      <c r="B776" s="102"/>
      <c r="C776" s="102"/>
      <c r="D776" s="13">
        <v>12.9</v>
      </c>
      <c r="E776" s="1"/>
      <c r="F776" s="1">
        <v>23.6</v>
      </c>
      <c r="G776" s="1">
        <f t="shared" si="76"/>
        <v>10.700000000000001</v>
      </c>
      <c r="H776" s="5"/>
      <c r="I776" s="5"/>
      <c r="J776" s="5"/>
    </row>
    <row r="777" spans="2:10">
      <c r="B777" s="102"/>
      <c r="C777" s="102"/>
      <c r="D777" s="13">
        <v>12.9</v>
      </c>
      <c r="E777" s="1"/>
      <c r="F777" s="1">
        <v>23.6</v>
      </c>
      <c r="G777" s="1">
        <f t="shared" si="76"/>
        <v>10.700000000000001</v>
      </c>
      <c r="H777" s="5"/>
      <c r="I777" s="5">
        <v>85.6</v>
      </c>
      <c r="J777" s="5">
        <v>6420</v>
      </c>
    </row>
    <row r="778" spans="2:10">
      <c r="B778" s="102"/>
      <c r="C778" s="102"/>
      <c r="D778" s="13">
        <v>12.9</v>
      </c>
      <c r="E778" s="1"/>
      <c r="F778" s="1"/>
      <c r="G778" s="1"/>
      <c r="H778" s="13" t="s">
        <v>13</v>
      </c>
      <c r="I778" s="5"/>
      <c r="J778" s="5"/>
    </row>
    <row r="779" spans="2:10">
      <c r="B779" s="28" t="s">
        <v>571</v>
      </c>
      <c r="C779" s="102"/>
      <c r="D779" s="13"/>
      <c r="E779" s="1"/>
      <c r="F779" s="1">
        <v>15</v>
      </c>
      <c r="G779" s="1">
        <f>F779-D778</f>
        <v>2.0999999999999996</v>
      </c>
      <c r="H779" s="13"/>
      <c r="I779" s="5"/>
      <c r="J779" s="5"/>
    </row>
    <row r="780" spans="2:10">
      <c r="B780" s="28" t="s">
        <v>570</v>
      </c>
      <c r="C780" s="102"/>
      <c r="D780" s="13">
        <v>12.9</v>
      </c>
      <c r="E780" s="1"/>
      <c r="F780" s="1"/>
      <c r="G780" s="1"/>
      <c r="H780" s="13" t="s">
        <v>13</v>
      </c>
      <c r="I780" s="5"/>
      <c r="J780" s="5"/>
    </row>
    <row r="781" spans="2:10">
      <c r="B781" s="28" t="s">
        <v>571</v>
      </c>
      <c r="C781" s="102"/>
      <c r="D781" s="13"/>
      <c r="E781" s="1"/>
      <c r="F781" s="1">
        <v>15</v>
      </c>
      <c r="G781" s="1">
        <f t="shared" ref="G781:G791" si="77">F781-D780</f>
        <v>2.0999999999999996</v>
      </c>
      <c r="H781" s="13"/>
      <c r="I781" s="5"/>
      <c r="J781" s="5"/>
    </row>
    <row r="782" spans="2:10">
      <c r="B782" s="28" t="s">
        <v>570</v>
      </c>
      <c r="C782" s="102"/>
      <c r="D782" s="13">
        <v>12.9</v>
      </c>
      <c r="E782" s="1"/>
      <c r="F782" s="1"/>
      <c r="G782" s="1"/>
      <c r="H782" s="13" t="s">
        <v>13</v>
      </c>
      <c r="I782" s="5"/>
      <c r="J782" s="5"/>
    </row>
    <row r="783" spans="2:10">
      <c r="B783" s="28" t="s">
        <v>571</v>
      </c>
      <c r="C783" s="102"/>
      <c r="D783" s="13"/>
      <c r="E783" s="1"/>
      <c r="F783" s="1">
        <v>15</v>
      </c>
      <c r="G783" s="1">
        <f t="shared" si="77"/>
        <v>2.0999999999999996</v>
      </c>
      <c r="H783" s="13"/>
      <c r="I783" s="5"/>
      <c r="J783" s="5"/>
    </row>
    <row r="784" spans="2:10">
      <c r="B784" s="28" t="s">
        <v>570</v>
      </c>
      <c r="C784" s="102"/>
      <c r="D784" s="13">
        <v>14.5</v>
      </c>
      <c r="E784" s="1"/>
      <c r="F784" s="1"/>
      <c r="G784" s="1"/>
      <c r="H784" s="13" t="s">
        <v>13</v>
      </c>
      <c r="I784" s="5"/>
      <c r="J784" s="5"/>
    </row>
    <row r="785" spans="2:10">
      <c r="B785" s="28" t="s">
        <v>571</v>
      </c>
      <c r="C785" s="102"/>
      <c r="D785" s="13"/>
      <c r="E785" s="1"/>
      <c r="F785" s="1">
        <v>15</v>
      </c>
      <c r="G785" s="1">
        <f t="shared" si="77"/>
        <v>0.5</v>
      </c>
      <c r="H785" s="13"/>
      <c r="I785" s="5"/>
      <c r="J785" s="5"/>
    </row>
    <row r="786" spans="2:10">
      <c r="B786" s="28" t="s">
        <v>570</v>
      </c>
      <c r="C786" s="102"/>
      <c r="D786" s="13">
        <v>14.5</v>
      </c>
      <c r="E786" s="1"/>
      <c r="F786" s="1"/>
      <c r="G786" s="1"/>
      <c r="H786" s="13" t="s">
        <v>13</v>
      </c>
      <c r="I786" s="5"/>
      <c r="J786" s="5"/>
    </row>
    <row r="787" spans="2:10">
      <c r="B787" s="28" t="s">
        <v>571</v>
      </c>
      <c r="C787" s="102"/>
      <c r="D787" s="13"/>
      <c r="E787" s="1"/>
      <c r="F787" s="1">
        <v>15</v>
      </c>
      <c r="G787" s="1">
        <f t="shared" si="77"/>
        <v>0.5</v>
      </c>
      <c r="H787" s="13"/>
      <c r="I787" s="5"/>
      <c r="J787" s="5"/>
    </row>
    <row r="788" spans="2:10">
      <c r="B788" s="28" t="s">
        <v>570</v>
      </c>
      <c r="C788" s="102"/>
      <c r="D788" s="13">
        <v>14.5</v>
      </c>
      <c r="E788" s="1"/>
      <c r="F788" s="1"/>
      <c r="G788" s="1"/>
      <c r="H788" s="13" t="s">
        <v>13</v>
      </c>
      <c r="I788" s="5"/>
      <c r="J788" s="5"/>
    </row>
    <row r="789" spans="2:10">
      <c r="B789" s="28" t="s">
        <v>571</v>
      </c>
      <c r="C789" s="102"/>
      <c r="D789" s="13"/>
      <c r="E789" s="1"/>
      <c r="F789" s="1">
        <v>15</v>
      </c>
      <c r="G789" s="1">
        <f t="shared" si="77"/>
        <v>0.5</v>
      </c>
      <c r="H789" s="13"/>
      <c r="I789" s="5"/>
      <c r="J789" s="5"/>
    </row>
    <row r="790" spans="2:10">
      <c r="B790" s="28" t="s">
        <v>570</v>
      </c>
      <c r="C790" s="102"/>
      <c r="D790" s="13">
        <v>14.5</v>
      </c>
      <c r="E790" s="1"/>
      <c r="F790" s="1"/>
      <c r="G790" s="1"/>
      <c r="H790" s="13" t="s">
        <v>13</v>
      </c>
      <c r="I790" s="5"/>
      <c r="J790" s="5"/>
    </row>
    <row r="791" spans="2:10">
      <c r="B791" s="102" t="s">
        <v>571</v>
      </c>
      <c r="C791" s="103"/>
      <c r="D791" s="5"/>
      <c r="E791" s="1"/>
      <c r="F791" s="1">
        <v>15</v>
      </c>
      <c r="G791" s="1">
        <f t="shared" si="77"/>
        <v>0.5</v>
      </c>
      <c r="H791" s="5"/>
      <c r="I791" s="5"/>
      <c r="J791" s="5"/>
    </row>
    <row r="792" spans="2:10">
      <c r="B792" s="102"/>
      <c r="C792" s="97" t="s">
        <v>440</v>
      </c>
      <c r="D792" s="13">
        <v>73</v>
      </c>
      <c r="E792" s="1">
        <v>60</v>
      </c>
      <c r="F792" s="1"/>
      <c r="G792" s="1">
        <f>E792-D792</f>
        <v>-13</v>
      </c>
      <c r="H792" s="5"/>
      <c r="I792" s="5"/>
      <c r="J792" s="5"/>
    </row>
    <row r="793" spans="2:10">
      <c r="B793" s="102"/>
      <c r="C793" s="99"/>
      <c r="D793" s="13">
        <v>73</v>
      </c>
      <c r="E793" s="1">
        <v>60</v>
      </c>
      <c r="F793" s="1"/>
      <c r="G793" s="1">
        <f>E793-D793</f>
        <v>-13</v>
      </c>
      <c r="H793" s="5"/>
      <c r="I793" s="5"/>
      <c r="J793" s="5"/>
    </row>
    <row r="794" spans="2:10">
      <c r="B794" s="102"/>
      <c r="C794" s="97" t="s">
        <v>453</v>
      </c>
      <c r="D794" s="13">
        <v>103</v>
      </c>
      <c r="E794" s="1"/>
      <c r="F794" s="1">
        <v>121</v>
      </c>
      <c r="G794" s="1">
        <f>F794-D794</f>
        <v>18</v>
      </c>
      <c r="H794" s="5"/>
      <c r="I794" s="5"/>
      <c r="J794" s="5"/>
    </row>
    <row r="795" spans="2:10">
      <c r="B795" s="102"/>
      <c r="C795" s="98"/>
      <c r="D795" s="13">
        <v>103</v>
      </c>
      <c r="E795" s="1"/>
      <c r="F795" s="1">
        <v>125</v>
      </c>
      <c r="G795" s="1">
        <f t="shared" ref="G795:G799" si="78">F795-D795</f>
        <v>22</v>
      </c>
      <c r="H795" s="5"/>
      <c r="I795" s="5"/>
      <c r="J795" s="5"/>
    </row>
    <row r="796" spans="2:10">
      <c r="B796" s="102"/>
      <c r="C796" s="98"/>
      <c r="D796" s="13">
        <v>106.7</v>
      </c>
      <c r="E796" s="1"/>
      <c r="F796" s="1">
        <v>114.7</v>
      </c>
      <c r="G796" s="1">
        <f t="shared" si="78"/>
        <v>8</v>
      </c>
      <c r="H796" s="5"/>
      <c r="I796" s="5"/>
      <c r="J796" s="5"/>
    </row>
    <row r="797" spans="2:10">
      <c r="B797" s="102"/>
      <c r="C797" s="98"/>
      <c r="D797" s="13">
        <v>106.7</v>
      </c>
      <c r="E797" s="1"/>
      <c r="F797" s="1">
        <v>118</v>
      </c>
      <c r="G797" s="1">
        <f t="shared" si="78"/>
        <v>11.299999999999997</v>
      </c>
      <c r="H797" s="5"/>
      <c r="I797" s="5"/>
      <c r="J797" s="5"/>
    </row>
    <row r="798" spans="2:10">
      <c r="B798" s="102"/>
      <c r="C798" s="98"/>
      <c r="D798" s="13">
        <v>122.2</v>
      </c>
      <c r="E798" s="1"/>
      <c r="F798" s="1">
        <v>117</v>
      </c>
      <c r="G798" s="1">
        <f t="shared" si="78"/>
        <v>-5.2000000000000028</v>
      </c>
      <c r="H798" s="5"/>
      <c r="I798" s="5"/>
      <c r="J798" s="5"/>
    </row>
    <row r="799" spans="2:10">
      <c r="B799" s="102"/>
      <c r="C799" s="99"/>
      <c r="D799" s="13">
        <v>122.2</v>
      </c>
      <c r="E799" s="1"/>
      <c r="F799" s="1">
        <v>117</v>
      </c>
      <c r="G799" s="1">
        <f t="shared" si="78"/>
        <v>-5.2000000000000028</v>
      </c>
      <c r="H799" s="5"/>
      <c r="I799" s="5"/>
      <c r="J799" s="5"/>
    </row>
    <row r="800" spans="2:10">
      <c r="B800" s="102"/>
      <c r="C800" s="97" t="s">
        <v>573</v>
      </c>
      <c r="D800" s="13">
        <v>92</v>
      </c>
      <c r="E800" s="1"/>
      <c r="F800" s="1">
        <v>98.3</v>
      </c>
      <c r="G800" s="1">
        <f>F800-D800</f>
        <v>6.2999999999999972</v>
      </c>
      <c r="H800" s="5"/>
      <c r="I800" s="5"/>
      <c r="J800" s="5"/>
    </row>
    <row r="801" spans="2:10">
      <c r="B801" s="102"/>
      <c r="C801" s="98"/>
      <c r="D801" s="13">
        <v>92</v>
      </c>
      <c r="E801" s="1"/>
      <c r="F801" s="1">
        <v>98.3</v>
      </c>
      <c r="G801" s="1">
        <f t="shared" ref="G801:G803" si="79">F801-D801</f>
        <v>6.2999999999999972</v>
      </c>
      <c r="H801" s="5"/>
      <c r="I801" s="5"/>
      <c r="J801" s="5"/>
    </row>
    <row r="802" spans="2:10">
      <c r="B802" s="102"/>
      <c r="C802" s="98"/>
      <c r="D802" s="13">
        <v>92</v>
      </c>
      <c r="E802" s="1"/>
      <c r="F802" s="1">
        <v>98.3</v>
      </c>
      <c r="G802" s="1">
        <f t="shared" si="79"/>
        <v>6.2999999999999972</v>
      </c>
      <c r="H802" s="5"/>
      <c r="I802" s="5"/>
      <c r="J802" s="5"/>
    </row>
    <row r="803" spans="2:10">
      <c r="B803" s="102"/>
      <c r="C803" s="99"/>
      <c r="D803" s="13">
        <v>92</v>
      </c>
      <c r="E803" s="1"/>
      <c r="F803" s="1">
        <v>98.3</v>
      </c>
      <c r="G803" s="1">
        <f t="shared" si="79"/>
        <v>6.2999999999999972</v>
      </c>
      <c r="H803" s="5"/>
      <c r="I803" s="5">
        <f>G779+G781+G783+G785+G787+G789+G791+G792+G793+G794+G795+G796+G797+G798+G799+G800+G801+G802+G803</f>
        <v>56.399999999999977</v>
      </c>
      <c r="J803" s="5">
        <f>I803*75</f>
        <v>4229.9999999999982</v>
      </c>
    </row>
    <row r="804" spans="2:10">
      <c r="B804" s="100" t="s">
        <v>574</v>
      </c>
      <c r="C804" s="97" t="s">
        <v>576</v>
      </c>
      <c r="D804" s="13">
        <v>145</v>
      </c>
      <c r="E804" s="1"/>
      <c r="F804" s="1">
        <v>139</v>
      </c>
      <c r="G804" s="1">
        <f>F804-D804</f>
        <v>-6</v>
      </c>
      <c r="H804" s="5"/>
      <c r="I804" s="5"/>
      <c r="J804" s="5"/>
    </row>
    <row r="805" spans="2:10">
      <c r="B805" s="100"/>
      <c r="C805" s="99"/>
      <c r="D805" s="13">
        <v>145</v>
      </c>
      <c r="E805" s="1"/>
      <c r="F805" s="1">
        <v>139</v>
      </c>
      <c r="G805" s="1">
        <f t="shared" ref="G805:G813" si="80">F805-D805</f>
        <v>-6</v>
      </c>
      <c r="H805" s="5"/>
      <c r="I805" s="5"/>
      <c r="J805" s="5"/>
    </row>
    <row r="806" spans="2:10">
      <c r="B806" s="100"/>
      <c r="C806" s="97" t="s">
        <v>577</v>
      </c>
      <c r="D806" s="13">
        <v>103</v>
      </c>
      <c r="E806" s="1"/>
      <c r="F806" s="1">
        <v>97</v>
      </c>
      <c r="G806" s="1">
        <f t="shared" si="80"/>
        <v>-6</v>
      </c>
      <c r="H806" s="5"/>
      <c r="I806" s="5"/>
      <c r="J806" s="5"/>
    </row>
    <row r="807" spans="2:10">
      <c r="B807" s="100"/>
      <c r="C807" s="99"/>
      <c r="D807" s="13">
        <v>103</v>
      </c>
      <c r="E807" s="1"/>
      <c r="F807" s="1">
        <v>97</v>
      </c>
      <c r="G807" s="1">
        <f t="shared" si="80"/>
        <v>-6</v>
      </c>
      <c r="H807" s="5"/>
      <c r="I807" s="5">
        <f>G804+G805+G806+G807</f>
        <v>-24</v>
      </c>
      <c r="J807" s="5">
        <f>I807*75</f>
        <v>-1800</v>
      </c>
    </row>
    <row r="808" spans="2:10">
      <c r="B808" s="97" t="s">
        <v>578</v>
      </c>
      <c r="C808" s="97" t="s">
        <v>579</v>
      </c>
      <c r="D808" s="13">
        <v>113.5</v>
      </c>
      <c r="E808" s="1"/>
      <c r="F808" s="1">
        <v>121</v>
      </c>
      <c r="G808" s="1">
        <f t="shared" si="80"/>
        <v>7.5</v>
      </c>
      <c r="H808" s="5"/>
      <c r="I808" s="5"/>
      <c r="J808" s="5"/>
    </row>
    <row r="809" spans="2:10">
      <c r="B809" s="98"/>
      <c r="C809" s="98"/>
      <c r="D809" s="13">
        <v>113.5</v>
      </c>
      <c r="E809" s="1"/>
      <c r="F809" s="1">
        <v>123.5</v>
      </c>
      <c r="G809" s="1">
        <f t="shared" si="80"/>
        <v>10</v>
      </c>
      <c r="H809" s="5"/>
      <c r="I809" s="5"/>
      <c r="J809" s="5"/>
    </row>
    <row r="810" spans="2:10">
      <c r="B810" s="98"/>
      <c r="C810" s="98"/>
      <c r="D810" s="13">
        <v>113.5</v>
      </c>
      <c r="E810" s="1"/>
      <c r="F810" s="1">
        <v>123.5</v>
      </c>
      <c r="G810" s="1">
        <f t="shared" si="80"/>
        <v>10</v>
      </c>
      <c r="H810" s="5"/>
      <c r="I810" s="5"/>
      <c r="J810" s="5"/>
    </row>
    <row r="811" spans="2:10">
      <c r="B811" s="98"/>
      <c r="C811" s="98"/>
      <c r="D811" s="13">
        <v>113.5</v>
      </c>
      <c r="E811" s="1"/>
      <c r="F811" s="1">
        <v>124.7</v>
      </c>
      <c r="G811" s="1">
        <f t="shared" si="80"/>
        <v>11.200000000000003</v>
      </c>
      <c r="H811" s="5"/>
      <c r="I811" s="5"/>
      <c r="J811" s="5"/>
    </row>
    <row r="812" spans="2:10">
      <c r="B812" s="98"/>
      <c r="C812" s="98"/>
      <c r="D812" s="13">
        <v>112</v>
      </c>
      <c r="E812" s="1"/>
      <c r="F812" s="1">
        <v>126</v>
      </c>
      <c r="G812" s="1">
        <f t="shared" si="80"/>
        <v>14</v>
      </c>
      <c r="H812" s="5"/>
      <c r="I812" s="5"/>
      <c r="J812" s="5"/>
    </row>
    <row r="813" spans="2:10">
      <c r="B813" s="98"/>
      <c r="C813" s="99"/>
      <c r="D813" s="13">
        <v>112</v>
      </c>
      <c r="E813" s="1"/>
      <c r="F813" s="1">
        <v>126</v>
      </c>
      <c r="G813" s="1">
        <f t="shared" si="80"/>
        <v>14</v>
      </c>
      <c r="H813" s="5"/>
      <c r="I813" s="5"/>
      <c r="J813" s="5"/>
    </row>
    <row r="814" spans="2:10">
      <c r="B814" s="98"/>
      <c r="C814" s="97" t="s">
        <v>577</v>
      </c>
      <c r="D814" s="13">
        <v>108</v>
      </c>
      <c r="E814" s="1">
        <v>102</v>
      </c>
      <c r="F814" s="1"/>
      <c r="G814" s="1">
        <f>E814-D814</f>
        <v>-6</v>
      </c>
      <c r="H814" s="5"/>
      <c r="I814" s="5"/>
      <c r="J814" s="5"/>
    </row>
    <row r="815" spans="2:10">
      <c r="B815" s="99"/>
      <c r="C815" s="99"/>
      <c r="D815" s="13">
        <v>108</v>
      </c>
      <c r="E815" s="1">
        <v>102</v>
      </c>
      <c r="F815" s="1"/>
      <c r="G815" s="1">
        <f>E815-D815</f>
        <v>-6</v>
      </c>
      <c r="H815" s="5"/>
      <c r="I815" s="5">
        <f>G808+G809+G810+G811+G812+G813+G814+G815</f>
        <v>54.7</v>
      </c>
      <c r="J815" s="5">
        <f>I815*75</f>
        <v>4102.5</v>
      </c>
    </row>
    <row r="816" spans="2:10">
      <c r="B816" s="97" t="s">
        <v>580</v>
      </c>
      <c r="C816" s="97" t="s">
        <v>581</v>
      </c>
      <c r="D816" s="13">
        <v>123</v>
      </c>
      <c r="E816" s="1"/>
      <c r="F816" s="1">
        <v>132.5</v>
      </c>
      <c r="G816" s="1">
        <f>F816-D816</f>
        <v>9.5</v>
      </c>
      <c r="H816" s="5"/>
      <c r="I816" s="5"/>
      <c r="J816" s="5"/>
    </row>
    <row r="817" spans="2:10">
      <c r="B817" s="98"/>
      <c r="C817" s="98"/>
      <c r="D817" s="13">
        <v>123</v>
      </c>
      <c r="E817" s="1"/>
      <c r="F817" s="1">
        <v>132.5</v>
      </c>
      <c r="G817" s="1">
        <f t="shared" ref="G817:G818" si="81">F817-D817</f>
        <v>9.5</v>
      </c>
      <c r="H817" s="5"/>
      <c r="I817" s="5"/>
      <c r="J817" s="5"/>
    </row>
    <row r="818" spans="2:10">
      <c r="B818" s="98"/>
      <c r="C818" s="98"/>
      <c r="D818" s="13">
        <v>123</v>
      </c>
      <c r="E818" s="1"/>
      <c r="F818" s="1">
        <v>132.5</v>
      </c>
      <c r="G818" s="1">
        <f t="shared" si="81"/>
        <v>9.5</v>
      </c>
      <c r="H818" s="5"/>
      <c r="I818" s="5"/>
      <c r="J818" s="5"/>
    </row>
    <row r="819" spans="2:10">
      <c r="B819" s="98"/>
      <c r="C819" s="98"/>
      <c r="D819" s="13">
        <v>123</v>
      </c>
      <c r="E819" s="1">
        <v>108</v>
      </c>
      <c r="F819" s="1"/>
      <c r="G819" s="1">
        <f>E819-D819</f>
        <v>-15</v>
      </c>
      <c r="H819" s="5"/>
      <c r="I819" s="5"/>
      <c r="J819" s="5"/>
    </row>
    <row r="820" spans="2:10">
      <c r="B820" s="98"/>
      <c r="C820" s="98"/>
      <c r="D820" s="13">
        <v>120</v>
      </c>
      <c r="E820" s="1"/>
      <c r="F820" s="1">
        <v>137</v>
      </c>
      <c r="G820" s="1">
        <f>F820-D820</f>
        <v>17</v>
      </c>
      <c r="H820" s="5"/>
      <c r="I820" s="5"/>
      <c r="J820" s="5"/>
    </row>
    <row r="821" spans="2:10">
      <c r="B821" s="98"/>
      <c r="C821" s="98"/>
      <c r="D821" s="13">
        <v>120</v>
      </c>
      <c r="E821" s="1"/>
      <c r="F821" s="1">
        <v>150</v>
      </c>
      <c r="G821" s="1">
        <f t="shared" ref="G821:G823" si="82">F821-D821</f>
        <v>30</v>
      </c>
      <c r="H821" s="5"/>
      <c r="I821" s="5"/>
      <c r="J821" s="5"/>
    </row>
    <row r="822" spans="2:10">
      <c r="B822" s="98"/>
      <c r="C822" s="98"/>
      <c r="D822" s="13">
        <v>120</v>
      </c>
      <c r="E822" s="1"/>
      <c r="F822" s="1">
        <v>160</v>
      </c>
      <c r="G822" s="1">
        <f t="shared" si="82"/>
        <v>40</v>
      </c>
      <c r="H822" s="5"/>
      <c r="I822" s="5"/>
      <c r="J822" s="5"/>
    </row>
    <row r="823" spans="2:10">
      <c r="B823" s="98"/>
      <c r="C823" s="99"/>
      <c r="D823" s="13">
        <v>120</v>
      </c>
      <c r="E823" s="1"/>
      <c r="F823" s="1">
        <v>160</v>
      </c>
      <c r="G823" s="1">
        <f t="shared" si="82"/>
        <v>40</v>
      </c>
      <c r="H823" s="5"/>
      <c r="I823" s="5"/>
      <c r="J823" s="5"/>
    </row>
    <row r="824" spans="2:10">
      <c r="B824" s="98"/>
      <c r="C824" s="97" t="s">
        <v>579</v>
      </c>
      <c r="D824" s="13">
        <v>116</v>
      </c>
      <c r="E824" s="1">
        <v>111</v>
      </c>
      <c r="F824" s="1"/>
      <c r="G824" s="1">
        <f>E824-D824</f>
        <v>-5</v>
      </c>
      <c r="H824" s="5"/>
      <c r="I824" s="5"/>
      <c r="J824" s="5"/>
    </row>
    <row r="825" spans="2:10">
      <c r="B825" s="98"/>
      <c r="C825" s="98"/>
      <c r="D825" s="13">
        <v>116</v>
      </c>
      <c r="E825" s="1">
        <v>111</v>
      </c>
      <c r="F825" s="1"/>
      <c r="G825" s="1">
        <f t="shared" ref="G825:G827" si="83">E825-D825</f>
        <v>-5</v>
      </c>
      <c r="H825" s="5"/>
      <c r="I825" s="5"/>
      <c r="J825" s="5"/>
    </row>
    <row r="826" spans="2:10">
      <c r="B826" s="98"/>
      <c r="C826" s="98"/>
      <c r="D826" s="13">
        <v>116</v>
      </c>
      <c r="E826" s="1">
        <v>111</v>
      </c>
      <c r="F826" s="1"/>
      <c r="G826" s="1">
        <f t="shared" si="83"/>
        <v>-5</v>
      </c>
      <c r="H826" s="5"/>
      <c r="I826" s="5"/>
      <c r="J826" s="5"/>
    </row>
    <row r="827" spans="2:10">
      <c r="B827" s="99"/>
      <c r="C827" s="99"/>
      <c r="D827" s="13">
        <v>116</v>
      </c>
      <c r="E827" s="1">
        <v>111</v>
      </c>
      <c r="F827" s="1"/>
      <c r="G827" s="1">
        <f t="shared" si="83"/>
        <v>-5</v>
      </c>
      <c r="H827" s="5"/>
      <c r="I827" s="5">
        <f>G816+G817+G818+G819+G820+G821+G822+G823+G826+G827</f>
        <v>130.5</v>
      </c>
      <c r="J827" s="5">
        <f>I827*75</f>
        <v>9787.5</v>
      </c>
    </row>
    <row r="828" spans="2:10">
      <c r="B828" s="97" t="s">
        <v>582</v>
      </c>
      <c r="C828" s="97" t="s">
        <v>450</v>
      </c>
      <c r="D828" s="13">
        <v>125</v>
      </c>
      <c r="E828" s="1"/>
      <c r="F828" s="1">
        <v>135</v>
      </c>
      <c r="G828" s="1">
        <f>F828-D828</f>
        <v>10</v>
      </c>
      <c r="H828" s="5"/>
      <c r="I828" s="5"/>
      <c r="J828" s="5"/>
    </row>
    <row r="829" spans="2:10">
      <c r="B829" s="98"/>
      <c r="C829" s="98"/>
      <c r="D829" s="13">
        <v>125</v>
      </c>
      <c r="E829" s="1"/>
      <c r="F829" s="1">
        <v>137.5</v>
      </c>
      <c r="G829" s="1">
        <f t="shared" ref="G829:G839" si="84">F829-D829</f>
        <v>12.5</v>
      </c>
      <c r="H829" s="5"/>
      <c r="I829" s="5"/>
      <c r="J829" s="5"/>
    </row>
    <row r="830" spans="2:10">
      <c r="B830" s="98"/>
      <c r="C830" s="98"/>
      <c r="D830" s="13">
        <v>125</v>
      </c>
      <c r="E830" s="1"/>
      <c r="F830" s="1">
        <v>141</v>
      </c>
      <c r="G830" s="1">
        <f t="shared" si="84"/>
        <v>16</v>
      </c>
      <c r="H830" s="5"/>
      <c r="I830" s="5"/>
      <c r="J830" s="5"/>
    </row>
    <row r="831" spans="2:10">
      <c r="B831" s="98"/>
      <c r="C831" s="98"/>
      <c r="D831" s="13">
        <v>125</v>
      </c>
      <c r="E831" s="1"/>
      <c r="F831" s="1">
        <v>145</v>
      </c>
      <c r="G831" s="1">
        <f t="shared" si="84"/>
        <v>20</v>
      </c>
      <c r="H831" s="5"/>
      <c r="I831" s="5"/>
      <c r="J831" s="5"/>
    </row>
    <row r="832" spans="2:10">
      <c r="B832" s="98"/>
      <c r="C832" s="98"/>
      <c r="D832" s="13">
        <v>144</v>
      </c>
      <c r="E832" s="1"/>
      <c r="F832" s="1">
        <v>156</v>
      </c>
      <c r="G832" s="1">
        <f t="shared" si="84"/>
        <v>12</v>
      </c>
      <c r="H832" s="5"/>
      <c r="I832" s="5"/>
      <c r="J832" s="5"/>
    </row>
    <row r="833" spans="2:10">
      <c r="B833" s="98"/>
      <c r="C833" s="98"/>
      <c r="D833" s="13">
        <v>144</v>
      </c>
      <c r="E833" s="1"/>
      <c r="F833" s="1">
        <v>156</v>
      </c>
      <c r="G833" s="1">
        <f t="shared" si="84"/>
        <v>12</v>
      </c>
      <c r="H833" s="5"/>
      <c r="I833" s="5"/>
      <c r="J833" s="5"/>
    </row>
    <row r="834" spans="2:10">
      <c r="B834" s="98"/>
      <c r="C834" s="98"/>
      <c r="D834" s="13">
        <v>144</v>
      </c>
      <c r="E834" s="1"/>
      <c r="F834" s="1">
        <v>156</v>
      </c>
      <c r="G834" s="1">
        <f t="shared" si="84"/>
        <v>12</v>
      </c>
      <c r="H834" s="5"/>
      <c r="I834" s="5"/>
      <c r="J834" s="5"/>
    </row>
    <row r="835" spans="2:10">
      <c r="B835" s="99"/>
      <c r="C835" s="99"/>
      <c r="D835" s="13">
        <v>144</v>
      </c>
      <c r="E835" s="1"/>
      <c r="F835" s="1">
        <v>156</v>
      </c>
      <c r="G835" s="1">
        <f t="shared" si="84"/>
        <v>12</v>
      </c>
      <c r="H835" s="5"/>
      <c r="I835" s="5">
        <f>G828+G829+G830+G831+G832+G833+G834+G835</f>
        <v>106.5</v>
      </c>
      <c r="J835" s="5">
        <f>I835*75</f>
        <v>7987.5</v>
      </c>
    </row>
    <row r="836" spans="2:10">
      <c r="B836" s="97" t="s">
        <v>583</v>
      </c>
      <c r="C836" s="97" t="s">
        <v>465</v>
      </c>
      <c r="D836" s="13">
        <v>117</v>
      </c>
      <c r="E836" s="1"/>
      <c r="F836" s="1">
        <v>123.5</v>
      </c>
      <c r="G836" s="1">
        <f t="shared" si="84"/>
        <v>6.5</v>
      </c>
      <c r="H836" s="5"/>
      <c r="I836" s="5"/>
      <c r="J836" s="5"/>
    </row>
    <row r="837" spans="2:10">
      <c r="B837" s="98"/>
      <c r="C837" s="98"/>
      <c r="D837" s="13">
        <v>117</v>
      </c>
      <c r="E837" s="1"/>
      <c r="F837" s="1">
        <v>123.5</v>
      </c>
      <c r="G837" s="1">
        <f t="shared" si="84"/>
        <v>6.5</v>
      </c>
      <c r="H837" s="5"/>
      <c r="I837" s="5"/>
      <c r="J837" s="5"/>
    </row>
    <row r="838" spans="2:10">
      <c r="B838" s="98"/>
      <c r="C838" s="98"/>
      <c r="D838" s="13">
        <v>117</v>
      </c>
      <c r="E838" s="1"/>
      <c r="F838" s="1">
        <v>118</v>
      </c>
      <c r="G838" s="1">
        <f t="shared" si="84"/>
        <v>1</v>
      </c>
      <c r="H838" s="5"/>
      <c r="I838" s="5"/>
      <c r="J838" s="5"/>
    </row>
    <row r="839" spans="2:10">
      <c r="B839" s="99"/>
      <c r="C839" s="99"/>
      <c r="D839" s="13">
        <v>117</v>
      </c>
      <c r="E839" s="1"/>
      <c r="F839" s="1">
        <v>118</v>
      </c>
      <c r="G839" s="1">
        <f t="shared" si="84"/>
        <v>1</v>
      </c>
      <c r="H839" s="5"/>
      <c r="I839" s="5">
        <f>G836+G837+G838+G839</f>
        <v>15</v>
      </c>
      <c r="J839" s="5">
        <f>I839*75</f>
        <v>1125</v>
      </c>
    </row>
    <row r="840" spans="2:10">
      <c r="B840" s="1"/>
      <c r="C840" s="1"/>
      <c r="D840" s="1"/>
      <c r="E840" s="1"/>
      <c r="F840" s="1"/>
      <c r="G840" s="5">
        <f>SUM(G631:G839)</f>
        <v>1546.2999999999988</v>
      </c>
      <c r="H840" s="5">
        <f>G840*75</f>
        <v>115972.49999999991</v>
      </c>
      <c r="I840" s="1"/>
      <c r="J840" s="1"/>
    </row>
    <row r="844" spans="2:10">
      <c r="B844" s="5" t="s">
        <v>88</v>
      </c>
      <c r="C844" s="5">
        <v>2018</v>
      </c>
      <c r="D844" s="13"/>
      <c r="E844" s="13"/>
      <c r="F844" s="13"/>
      <c r="G844" s="13"/>
      <c r="H844" s="13"/>
      <c r="I844" s="104" t="s">
        <v>527</v>
      </c>
      <c r="J844" s="105"/>
    </row>
    <row r="845" spans="2:10">
      <c r="B845" s="12"/>
      <c r="C845" s="12"/>
      <c r="D845" s="12"/>
      <c r="E845" s="20"/>
      <c r="F845" s="20"/>
      <c r="G845" s="20" t="s">
        <v>4</v>
      </c>
      <c r="H845" s="21" t="s">
        <v>9</v>
      </c>
      <c r="I845" s="106"/>
      <c r="J845" s="107"/>
    </row>
    <row r="846" spans="2:10">
      <c r="B846" s="2" t="s">
        <v>0</v>
      </c>
      <c r="C846" s="2" t="s">
        <v>1</v>
      </c>
      <c r="D846" s="2" t="s">
        <v>10</v>
      </c>
      <c r="E846" s="2" t="s">
        <v>7</v>
      </c>
      <c r="F846" s="2" t="s">
        <v>11</v>
      </c>
      <c r="G846" s="2" t="s">
        <v>12</v>
      </c>
      <c r="H846" s="22"/>
      <c r="I846" s="76" t="s">
        <v>525</v>
      </c>
      <c r="J846" s="77" t="s">
        <v>526</v>
      </c>
    </row>
    <row r="847" spans="2:10">
      <c r="B847" s="101" t="s">
        <v>584</v>
      </c>
      <c r="C847" s="97" t="s">
        <v>585</v>
      </c>
      <c r="D847" s="1">
        <v>113</v>
      </c>
      <c r="E847" s="1"/>
      <c r="F847" s="1">
        <v>123</v>
      </c>
      <c r="G847" s="1">
        <f>F847-D847</f>
        <v>10</v>
      </c>
      <c r="H847" s="1"/>
      <c r="I847" s="1"/>
      <c r="J847" s="1"/>
    </row>
    <row r="848" spans="2:10">
      <c r="B848" s="102"/>
      <c r="C848" s="98"/>
      <c r="D848" s="1">
        <v>113</v>
      </c>
      <c r="E848" s="1"/>
      <c r="F848" s="1">
        <v>123</v>
      </c>
      <c r="G848" s="1">
        <f t="shared" ref="G848:G857" si="85">F848-D848</f>
        <v>10</v>
      </c>
      <c r="H848" s="1"/>
      <c r="I848" s="1"/>
      <c r="J848" s="1"/>
    </row>
    <row r="849" spans="2:10">
      <c r="B849" s="102"/>
      <c r="C849" s="98"/>
      <c r="D849" s="1">
        <v>113</v>
      </c>
      <c r="E849" s="1"/>
      <c r="F849" s="1">
        <v>116</v>
      </c>
      <c r="G849" s="1">
        <f t="shared" si="85"/>
        <v>3</v>
      </c>
      <c r="H849" s="1"/>
      <c r="I849" s="1"/>
      <c r="J849" s="1"/>
    </row>
    <row r="850" spans="2:10">
      <c r="B850" s="102"/>
      <c r="C850" s="98"/>
      <c r="D850" s="1">
        <v>113</v>
      </c>
      <c r="E850" s="1"/>
      <c r="F850" s="1">
        <v>116</v>
      </c>
      <c r="G850" s="1">
        <f t="shared" si="85"/>
        <v>3</v>
      </c>
      <c r="H850" s="1"/>
      <c r="I850" s="1"/>
      <c r="J850" s="1"/>
    </row>
    <row r="851" spans="2:10">
      <c r="B851" s="102"/>
      <c r="C851" s="98"/>
      <c r="D851" s="1">
        <v>120</v>
      </c>
      <c r="E851" s="1"/>
      <c r="F851" s="1">
        <v>128</v>
      </c>
      <c r="G851" s="1">
        <f t="shared" si="85"/>
        <v>8</v>
      </c>
      <c r="H851" s="1"/>
      <c r="I851" s="1"/>
      <c r="J851" s="1"/>
    </row>
    <row r="852" spans="2:10">
      <c r="B852" s="102"/>
      <c r="C852" s="98"/>
      <c r="D852" s="1">
        <v>120</v>
      </c>
      <c r="E852" s="1"/>
      <c r="F852" s="1">
        <v>132</v>
      </c>
      <c r="G852" s="1">
        <f t="shared" si="85"/>
        <v>12</v>
      </c>
      <c r="H852" s="1"/>
      <c r="I852" s="1"/>
      <c r="J852" s="1"/>
    </row>
    <row r="853" spans="2:10">
      <c r="B853" s="102"/>
      <c r="C853" s="98"/>
      <c r="D853" s="1">
        <v>120</v>
      </c>
      <c r="E853" s="1"/>
      <c r="F853" s="1">
        <v>135</v>
      </c>
      <c r="G853" s="1">
        <f t="shared" si="85"/>
        <v>15</v>
      </c>
      <c r="H853" s="1"/>
      <c r="I853" s="1"/>
      <c r="J853" s="1"/>
    </row>
    <row r="854" spans="2:10">
      <c r="B854" s="102"/>
      <c r="C854" s="99"/>
      <c r="D854" s="1">
        <v>120</v>
      </c>
      <c r="E854" s="1"/>
      <c r="F854" s="1">
        <v>135</v>
      </c>
      <c r="G854" s="1">
        <f t="shared" si="85"/>
        <v>15</v>
      </c>
      <c r="H854" s="1"/>
      <c r="I854" s="1"/>
      <c r="J854" s="1"/>
    </row>
    <row r="855" spans="2:10">
      <c r="B855" s="102"/>
      <c r="C855" s="101" t="s">
        <v>465</v>
      </c>
      <c r="D855" s="1">
        <v>96</v>
      </c>
      <c r="E855" s="1"/>
      <c r="F855" s="1">
        <v>104</v>
      </c>
      <c r="G855" s="1">
        <f t="shared" si="85"/>
        <v>8</v>
      </c>
      <c r="H855" s="1"/>
      <c r="I855" s="1"/>
      <c r="J855" s="1"/>
    </row>
    <row r="856" spans="2:10">
      <c r="B856" s="102"/>
      <c r="C856" s="102"/>
      <c r="D856" s="1">
        <v>96</v>
      </c>
      <c r="E856" s="1"/>
      <c r="F856" s="1">
        <v>107.6</v>
      </c>
      <c r="G856" s="1">
        <f t="shared" si="85"/>
        <v>11.599999999999994</v>
      </c>
      <c r="H856" s="1"/>
      <c r="I856" s="1"/>
      <c r="J856" s="1"/>
    </row>
    <row r="857" spans="2:10">
      <c r="B857" s="102"/>
      <c r="C857" s="102"/>
      <c r="D857" s="1">
        <v>96</v>
      </c>
      <c r="E857" s="1"/>
      <c r="F857" s="1">
        <v>110</v>
      </c>
      <c r="G857" s="1">
        <f t="shared" si="85"/>
        <v>14</v>
      </c>
      <c r="H857" s="1"/>
      <c r="I857" s="1"/>
      <c r="J857" s="1"/>
    </row>
    <row r="858" spans="2:10">
      <c r="B858" s="103"/>
      <c r="C858" s="103"/>
      <c r="D858" s="13">
        <v>96</v>
      </c>
      <c r="E858" s="1"/>
      <c r="F858" s="1"/>
      <c r="G858" s="1"/>
      <c r="H858" s="13" t="s">
        <v>13</v>
      </c>
      <c r="I858" s="5">
        <f>G847+G848+G849+G850+G851+G852+G853+G854+G855+G856+G857</f>
        <v>109.6</v>
      </c>
      <c r="J858" s="5">
        <f>I858*75</f>
        <v>8220</v>
      </c>
    </row>
    <row r="859" spans="2:10">
      <c r="B859" s="101" t="s">
        <v>586</v>
      </c>
      <c r="C859" s="101" t="s">
        <v>465</v>
      </c>
      <c r="D859" s="5"/>
      <c r="E859" s="1"/>
      <c r="F859" s="1">
        <v>96</v>
      </c>
      <c r="G859" s="1">
        <f>F859-D858</f>
        <v>0</v>
      </c>
      <c r="H859" s="5"/>
      <c r="I859" s="5"/>
      <c r="J859" s="5"/>
    </row>
    <row r="860" spans="2:10">
      <c r="B860" s="102"/>
      <c r="C860" s="102"/>
      <c r="D860" s="13">
        <v>86</v>
      </c>
      <c r="E860" s="1">
        <v>82</v>
      </c>
      <c r="F860" s="1"/>
      <c r="G860" s="1">
        <f>E860-D860</f>
        <v>-4</v>
      </c>
      <c r="H860" s="5"/>
      <c r="I860" s="5"/>
      <c r="J860" s="5"/>
    </row>
    <row r="861" spans="2:10">
      <c r="B861" s="102"/>
      <c r="C861" s="102"/>
      <c r="D861" s="13">
        <v>86</v>
      </c>
      <c r="E861" s="1">
        <v>82</v>
      </c>
      <c r="F861" s="1"/>
      <c r="G861" s="1">
        <f>E861-D861</f>
        <v>-4</v>
      </c>
      <c r="H861" s="5"/>
      <c r="I861" s="5"/>
      <c r="J861" s="5"/>
    </row>
    <row r="862" spans="2:10">
      <c r="B862" s="102"/>
      <c r="C862" s="102"/>
      <c r="D862" s="13">
        <v>88</v>
      </c>
      <c r="E862" s="1"/>
      <c r="F862" s="1">
        <v>94.2</v>
      </c>
      <c r="G862" s="1">
        <f>F862-D862</f>
        <v>6.2000000000000028</v>
      </c>
      <c r="H862" s="5"/>
      <c r="I862" s="5"/>
      <c r="J862" s="5"/>
    </row>
    <row r="863" spans="2:10">
      <c r="B863" s="102"/>
      <c r="C863" s="102"/>
      <c r="D863" s="13">
        <v>88</v>
      </c>
      <c r="E863" s="1"/>
      <c r="F863" s="1">
        <v>96</v>
      </c>
      <c r="G863" s="1">
        <f t="shared" ref="G863:G864" si="86">F863-D863</f>
        <v>8</v>
      </c>
      <c r="H863" s="5"/>
      <c r="I863" s="5"/>
      <c r="J863" s="5"/>
    </row>
    <row r="864" spans="2:10">
      <c r="B864" s="102"/>
      <c r="C864" s="102"/>
      <c r="D864" s="13">
        <v>88</v>
      </c>
      <c r="E864" s="1"/>
      <c r="F864" s="1">
        <v>96</v>
      </c>
      <c r="G864" s="1">
        <f t="shared" si="86"/>
        <v>8</v>
      </c>
      <c r="H864" s="5"/>
      <c r="I864" s="5"/>
      <c r="J864" s="5"/>
    </row>
    <row r="865" spans="2:10">
      <c r="B865" s="102"/>
      <c r="C865" s="101" t="s">
        <v>585</v>
      </c>
      <c r="D865" s="13">
        <v>141</v>
      </c>
      <c r="E865" s="1"/>
      <c r="F865" s="1">
        <v>148</v>
      </c>
      <c r="G865" s="1">
        <f>F865-D865</f>
        <v>7</v>
      </c>
      <c r="H865" s="5"/>
      <c r="I865" s="5"/>
      <c r="J865" s="5"/>
    </row>
    <row r="866" spans="2:10">
      <c r="B866" s="102"/>
      <c r="C866" s="102"/>
      <c r="D866" s="13">
        <v>141</v>
      </c>
      <c r="E866" s="1"/>
      <c r="F866" s="1">
        <v>149</v>
      </c>
      <c r="G866" s="1">
        <f t="shared" ref="G866:G875" si="87">F866-D866</f>
        <v>8</v>
      </c>
      <c r="H866" s="5"/>
      <c r="I866" s="5"/>
      <c r="J866" s="5"/>
    </row>
    <row r="867" spans="2:10">
      <c r="B867" s="103"/>
      <c r="C867" s="103"/>
      <c r="D867" s="13">
        <v>141</v>
      </c>
      <c r="E867" s="1"/>
      <c r="F867" s="1">
        <v>150</v>
      </c>
      <c r="G867" s="1">
        <f t="shared" si="87"/>
        <v>9</v>
      </c>
      <c r="H867" s="5"/>
      <c r="I867" s="5">
        <f>G860+G861+G862+G863+G864+G865+G866+G867</f>
        <v>38.200000000000003</v>
      </c>
      <c r="J867" s="5">
        <f>I867*75</f>
        <v>2865</v>
      </c>
    </row>
    <row r="868" spans="2:10">
      <c r="B868" s="101" t="s">
        <v>587</v>
      </c>
      <c r="C868" s="101" t="s">
        <v>440</v>
      </c>
      <c r="D868" s="13">
        <v>103</v>
      </c>
      <c r="E868" s="1"/>
      <c r="F868" s="1">
        <v>111</v>
      </c>
      <c r="G868" s="1">
        <f t="shared" si="87"/>
        <v>8</v>
      </c>
      <c r="H868" s="5"/>
      <c r="I868" s="5"/>
      <c r="J868" s="5"/>
    </row>
    <row r="869" spans="2:10">
      <c r="B869" s="102"/>
      <c r="C869" s="102"/>
      <c r="D869" s="13">
        <v>103</v>
      </c>
      <c r="E869" s="1"/>
      <c r="F869" s="1">
        <v>111</v>
      </c>
      <c r="G869" s="1">
        <f t="shared" si="87"/>
        <v>8</v>
      </c>
      <c r="H869" s="5"/>
      <c r="I869" s="5"/>
      <c r="J869" s="5"/>
    </row>
    <row r="870" spans="2:10">
      <c r="B870" s="102"/>
      <c r="C870" s="102"/>
      <c r="D870" s="13">
        <v>103</v>
      </c>
      <c r="E870" s="1"/>
      <c r="F870" s="1">
        <v>113</v>
      </c>
      <c r="G870" s="1">
        <f t="shared" si="87"/>
        <v>10</v>
      </c>
      <c r="H870" s="5"/>
      <c r="I870" s="5"/>
      <c r="J870" s="5"/>
    </row>
    <row r="871" spans="2:10">
      <c r="B871" s="102"/>
      <c r="C871" s="102"/>
      <c r="D871" s="13">
        <v>103</v>
      </c>
      <c r="E871" s="1"/>
      <c r="F871" s="1">
        <v>116.5</v>
      </c>
      <c r="G871" s="1">
        <f t="shared" si="87"/>
        <v>13.5</v>
      </c>
      <c r="H871" s="5"/>
      <c r="I871" s="5"/>
      <c r="J871" s="5"/>
    </row>
    <row r="872" spans="2:10">
      <c r="B872" s="102"/>
      <c r="C872" s="102"/>
      <c r="D872" s="13">
        <v>109</v>
      </c>
      <c r="E872" s="1"/>
      <c r="F872" s="1">
        <v>119</v>
      </c>
      <c r="G872" s="1">
        <f t="shared" si="87"/>
        <v>10</v>
      </c>
      <c r="H872" s="5"/>
      <c r="I872" s="5"/>
      <c r="J872" s="5"/>
    </row>
    <row r="873" spans="2:10">
      <c r="B873" s="102"/>
      <c r="C873" s="102"/>
      <c r="D873" s="13">
        <v>109</v>
      </c>
      <c r="E873" s="1"/>
      <c r="F873" s="1">
        <v>119</v>
      </c>
      <c r="G873" s="1">
        <f t="shared" si="87"/>
        <v>10</v>
      </c>
      <c r="H873" s="5"/>
      <c r="I873" s="5"/>
      <c r="J873" s="5"/>
    </row>
    <row r="874" spans="2:10">
      <c r="B874" s="102"/>
      <c r="C874" s="102"/>
      <c r="D874" s="13">
        <v>109</v>
      </c>
      <c r="E874" s="1"/>
      <c r="F874" s="1">
        <v>123</v>
      </c>
      <c r="G874" s="1">
        <f t="shared" si="87"/>
        <v>14</v>
      </c>
      <c r="H874" s="5"/>
      <c r="I874" s="5"/>
      <c r="J874" s="5"/>
    </row>
    <row r="875" spans="2:10">
      <c r="B875" s="102"/>
      <c r="C875" s="102"/>
      <c r="D875" s="13">
        <v>109</v>
      </c>
      <c r="E875" s="1"/>
      <c r="F875" s="1">
        <v>119</v>
      </c>
      <c r="G875" s="1">
        <f t="shared" si="87"/>
        <v>10</v>
      </c>
      <c r="H875" s="5"/>
      <c r="I875" s="5"/>
      <c r="J875" s="5"/>
    </row>
    <row r="876" spans="2:10">
      <c r="B876" s="103"/>
      <c r="C876" s="102"/>
      <c r="D876" s="13">
        <v>114.7</v>
      </c>
      <c r="E876" s="1"/>
      <c r="F876" s="1"/>
      <c r="G876" s="1"/>
      <c r="H876" s="13" t="s">
        <v>13</v>
      </c>
      <c r="I876" s="5">
        <f>G868+G869+G870+G871+G872+G873+G874+G875</f>
        <v>83.5</v>
      </c>
      <c r="J876" s="5">
        <f>I876*75</f>
        <v>6262.5</v>
      </c>
    </row>
    <row r="877" spans="2:10">
      <c r="B877" s="101" t="s">
        <v>588</v>
      </c>
      <c r="C877" s="103"/>
      <c r="D877" s="5"/>
      <c r="E877" s="1">
        <v>100</v>
      </c>
      <c r="F877" s="1"/>
      <c r="G877" s="1">
        <f>E877-D876</f>
        <v>-14.700000000000003</v>
      </c>
      <c r="H877" s="5"/>
      <c r="I877" s="5"/>
      <c r="J877" s="5"/>
    </row>
    <row r="878" spans="2:10">
      <c r="B878" s="102"/>
      <c r="C878" s="101" t="s">
        <v>465</v>
      </c>
      <c r="D878" s="13">
        <v>80</v>
      </c>
      <c r="E878" s="1"/>
      <c r="F878" s="1">
        <v>90</v>
      </c>
      <c r="G878" s="1">
        <f>F878-D878</f>
        <v>10</v>
      </c>
      <c r="H878" s="5"/>
      <c r="I878" s="5"/>
      <c r="J878" s="5"/>
    </row>
    <row r="879" spans="2:10">
      <c r="B879" s="102"/>
      <c r="C879" s="102"/>
      <c r="D879" s="13">
        <v>80</v>
      </c>
      <c r="E879" s="1"/>
      <c r="F879" s="1">
        <v>93</v>
      </c>
      <c r="G879" s="1">
        <f t="shared" ref="G879:G883" si="88">F879-D879</f>
        <v>13</v>
      </c>
      <c r="H879" s="5"/>
      <c r="I879" s="5"/>
      <c r="J879" s="5"/>
    </row>
    <row r="880" spans="2:10">
      <c r="B880" s="102"/>
      <c r="C880" s="102"/>
      <c r="D880" s="13">
        <v>80</v>
      </c>
      <c r="E880" s="1"/>
      <c r="F880" s="1">
        <v>95.2</v>
      </c>
      <c r="G880" s="1">
        <f t="shared" si="88"/>
        <v>15.200000000000003</v>
      </c>
      <c r="H880" s="5"/>
      <c r="I880" s="5"/>
      <c r="J880" s="5"/>
    </row>
    <row r="881" spans="2:10">
      <c r="B881" s="102"/>
      <c r="C881" s="102"/>
      <c r="D881" s="13">
        <v>80</v>
      </c>
      <c r="E881" s="1"/>
      <c r="F881" s="1">
        <v>100.4</v>
      </c>
      <c r="G881" s="1">
        <f t="shared" si="88"/>
        <v>20.400000000000006</v>
      </c>
      <c r="H881" s="5"/>
      <c r="I881" s="5"/>
      <c r="J881" s="5"/>
    </row>
    <row r="882" spans="2:10">
      <c r="B882" s="102"/>
      <c r="C882" s="102"/>
      <c r="D882" s="13">
        <v>92</v>
      </c>
      <c r="E882" s="1"/>
      <c r="F882" s="1">
        <v>102</v>
      </c>
      <c r="G882" s="1">
        <f t="shared" si="88"/>
        <v>10</v>
      </c>
      <c r="H882" s="5"/>
      <c r="I882" s="5"/>
      <c r="J882" s="5"/>
    </row>
    <row r="883" spans="2:10">
      <c r="B883" s="102"/>
      <c r="C883" s="102"/>
      <c r="D883" s="13">
        <v>92</v>
      </c>
      <c r="E883" s="1"/>
      <c r="F883" s="1">
        <v>102</v>
      </c>
      <c r="G883" s="1">
        <f t="shared" si="88"/>
        <v>10</v>
      </c>
      <c r="H883" s="5"/>
      <c r="I883" s="5"/>
      <c r="J883" s="5"/>
    </row>
    <row r="884" spans="2:10">
      <c r="B884" s="102"/>
      <c r="C884" s="102"/>
      <c r="D884" s="13">
        <v>99</v>
      </c>
      <c r="E884" s="1"/>
      <c r="F884" s="1"/>
      <c r="G884" s="1"/>
      <c r="H884" s="13" t="s">
        <v>13</v>
      </c>
      <c r="I884" s="5"/>
      <c r="J884" s="5"/>
    </row>
    <row r="885" spans="2:10">
      <c r="B885" s="28" t="s">
        <v>589</v>
      </c>
      <c r="C885" s="102"/>
      <c r="D885" s="5"/>
      <c r="E885" s="1"/>
      <c r="F885" s="1">
        <v>111</v>
      </c>
      <c r="G885" s="1">
        <f>F885-D884</f>
        <v>12</v>
      </c>
      <c r="H885" s="13"/>
      <c r="I885" s="5"/>
      <c r="J885" s="5"/>
    </row>
    <row r="886" spans="2:10">
      <c r="B886" s="92" t="s">
        <v>588</v>
      </c>
      <c r="C886" s="102"/>
      <c r="D886" s="13">
        <v>99</v>
      </c>
      <c r="E886" s="1"/>
      <c r="F886" s="1"/>
      <c r="G886" s="1"/>
      <c r="H886" s="13" t="s">
        <v>13</v>
      </c>
      <c r="I886" s="5">
        <f>G877+G878+G879+G880+G881+G882+G883</f>
        <v>63.900000000000006</v>
      </c>
      <c r="J886" s="5">
        <f>I886*75</f>
        <v>4792.5</v>
      </c>
    </row>
    <row r="887" spans="2:10">
      <c r="B887" s="102" t="s">
        <v>589</v>
      </c>
      <c r="C887" s="102"/>
      <c r="D887" s="5"/>
      <c r="E887" s="1"/>
      <c r="F887" s="1">
        <v>102</v>
      </c>
      <c r="G887" s="1">
        <f>F887-D886</f>
        <v>3</v>
      </c>
      <c r="H887" s="13"/>
      <c r="I887" s="5"/>
      <c r="J887" s="5"/>
    </row>
    <row r="888" spans="2:10">
      <c r="B888" s="102"/>
      <c r="C888" s="102"/>
      <c r="D888" s="13">
        <v>108</v>
      </c>
      <c r="E888" s="1">
        <v>105</v>
      </c>
      <c r="F888" s="1"/>
      <c r="G888" s="1">
        <f>E888-D888</f>
        <v>-3</v>
      </c>
      <c r="H888" s="13"/>
      <c r="I888" s="5"/>
      <c r="J888" s="5"/>
    </row>
    <row r="889" spans="2:10">
      <c r="B889" s="102"/>
      <c r="C889" s="103"/>
      <c r="D889" s="13">
        <v>108</v>
      </c>
      <c r="E889" s="1">
        <v>105</v>
      </c>
      <c r="F889" s="1"/>
      <c r="G889" s="1">
        <f>E889-D889</f>
        <v>-3</v>
      </c>
      <c r="H889" s="13"/>
      <c r="I889" s="5"/>
      <c r="J889" s="5"/>
    </row>
    <row r="890" spans="2:10">
      <c r="B890" s="102"/>
      <c r="C890" s="101" t="s">
        <v>440</v>
      </c>
      <c r="D890" s="13">
        <v>92</v>
      </c>
      <c r="E890" s="1"/>
      <c r="F890" s="1">
        <v>95</v>
      </c>
      <c r="G890" s="1">
        <f>F890-D890</f>
        <v>3</v>
      </c>
      <c r="H890" s="13"/>
      <c r="I890" s="5"/>
      <c r="J890" s="5"/>
    </row>
    <row r="891" spans="2:10">
      <c r="B891" s="103"/>
      <c r="C891" s="103"/>
      <c r="D891" s="13">
        <v>92</v>
      </c>
      <c r="E891" s="1"/>
      <c r="F891" s="1">
        <v>95</v>
      </c>
      <c r="G891" s="1">
        <f>F891-D891</f>
        <v>3</v>
      </c>
      <c r="H891" s="13"/>
      <c r="I891" s="5">
        <f>G885+G887+G888+G889+G890+G891</f>
        <v>15</v>
      </c>
      <c r="J891" s="5">
        <f>I891*75</f>
        <v>1125</v>
      </c>
    </row>
    <row r="892" spans="2:10">
      <c r="B892" s="97" t="s">
        <v>590</v>
      </c>
      <c r="C892" s="97" t="s">
        <v>465</v>
      </c>
      <c r="D892" s="13">
        <v>106</v>
      </c>
      <c r="E892" s="1"/>
      <c r="F892" s="1">
        <v>112</v>
      </c>
      <c r="G892" s="1">
        <f>F892-D892</f>
        <v>6</v>
      </c>
      <c r="H892" s="13"/>
      <c r="I892" s="5"/>
      <c r="J892" s="5"/>
    </row>
    <row r="893" spans="2:10">
      <c r="B893" s="98"/>
      <c r="C893" s="98"/>
      <c r="D893" s="13">
        <v>106</v>
      </c>
      <c r="E893" s="1"/>
      <c r="F893" s="1">
        <v>116</v>
      </c>
      <c r="G893" s="1">
        <f t="shared" ref="G893:G896" si="89">F893-D893</f>
        <v>10</v>
      </c>
      <c r="H893" s="13"/>
      <c r="I893" s="5"/>
      <c r="J893" s="5"/>
    </row>
    <row r="894" spans="2:10">
      <c r="B894" s="98"/>
      <c r="C894" s="98"/>
      <c r="D894" s="13">
        <v>106</v>
      </c>
      <c r="E894" s="1"/>
      <c r="F894" s="1">
        <v>122.4</v>
      </c>
      <c r="G894" s="1">
        <f t="shared" si="89"/>
        <v>16.400000000000006</v>
      </c>
      <c r="H894" s="13"/>
      <c r="I894" s="5"/>
      <c r="J894" s="5"/>
    </row>
    <row r="895" spans="2:10">
      <c r="B895" s="98"/>
      <c r="C895" s="98"/>
      <c r="D895" s="13">
        <v>106</v>
      </c>
      <c r="E895" s="1"/>
      <c r="F895" s="1">
        <v>125.1</v>
      </c>
      <c r="G895" s="1">
        <f t="shared" si="89"/>
        <v>19.099999999999994</v>
      </c>
      <c r="H895" s="13"/>
      <c r="I895" s="5"/>
      <c r="J895" s="5"/>
    </row>
    <row r="896" spans="2:10">
      <c r="B896" s="98"/>
      <c r="C896" s="98"/>
      <c r="D896" s="13">
        <v>106</v>
      </c>
      <c r="E896" s="1"/>
      <c r="F896" s="1">
        <v>128</v>
      </c>
      <c r="G896" s="1">
        <f t="shared" si="89"/>
        <v>22</v>
      </c>
      <c r="H896" s="13"/>
      <c r="I896" s="5"/>
      <c r="J896" s="5"/>
    </row>
    <row r="897" spans="2:10">
      <c r="B897" s="98"/>
      <c r="C897" s="98"/>
      <c r="D897" s="13">
        <v>125.8</v>
      </c>
      <c r="E897" s="1">
        <v>119</v>
      </c>
      <c r="F897" s="1"/>
      <c r="G897" s="1">
        <f>E897-D897</f>
        <v>-6.7999999999999972</v>
      </c>
      <c r="H897" s="13"/>
      <c r="I897" s="5"/>
      <c r="J897" s="5"/>
    </row>
    <row r="898" spans="2:10">
      <c r="B898" s="99"/>
      <c r="C898" s="99"/>
      <c r="D898" s="13">
        <v>123.4</v>
      </c>
      <c r="E898" s="1">
        <v>119</v>
      </c>
      <c r="F898" s="1"/>
      <c r="G898" s="1">
        <f>E898-D898</f>
        <v>-4.4000000000000057</v>
      </c>
      <c r="H898" s="13"/>
      <c r="I898" s="5">
        <f>G892+G893+G894+G895+G896+G897+G898</f>
        <v>62.3</v>
      </c>
      <c r="J898" s="5">
        <f>I898*75</f>
        <v>4672.5</v>
      </c>
    </row>
    <row r="899" spans="2:10">
      <c r="B899" s="97" t="s">
        <v>591</v>
      </c>
      <c r="C899" s="97" t="s">
        <v>465</v>
      </c>
      <c r="D899" s="13">
        <v>130</v>
      </c>
      <c r="E899" s="1">
        <v>121</v>
      </c>
      <c r="F899" s="1"/>
      <c r="G899" s="1">
        <f>E899-D899</f>
        <v>-9</v>
      </c>
      <c r="H899" s="13"/>
      <c r="I899" s="5"/>
      <c r="J899" s="5"/>
    </row>
    <row r="900" spans="2:10">
      <c r="B900" s="98"/>
      <c r="C900" s="99"/>
      <c r="D900" s="13">
        <v>130</v>
      </c>
      <c r="E900" s="1">
        <v>121</v>
      </c>
      <c r="F900" s="1"/>
      <c r="G900" s="1">
        <f>E900-D900</f>
        <v>-9</v>
      </c>
      <c r="H900" s="13"/>
      <c r="I900" s="5"/>
      <c r="J900" s="5"/>
    </row>
    <row r="901" spans="2:10">
      <c r="B901" s="98"/>
      <c r="C901" s="97" t="s">
        <v>440</v>
      </c>
      <c r="D901" s="13">
        <v>85</v>
      </c>
      <c r="E901" s="1"/>
      <c r="F901" s="1">
        <v>91.5</v>
      </c>
      <c r="G901" s="1">
        <f>F901-D901</f>
        <v>6.5</v>
      </c>
      <c r="H901" s="13"/>
      <c r="I901" s="5"/>
      <c r="J901" s="5"/>
    </row>
    <row r="902" spans="2:10">
      <c r="B902" s="98"/>
      <c r="C902" s="98"/>
      <c r="D902" s="13">
        <v>85</v>
      </c>
      <c r="E902" s="1"/>
      <c r="F902" s="1">
        <v>93</v>
      </c>
      <c r="G902" s="1">
        <f t="shared" ref="G902:G904" si="90">F902-D902</f>
        <v>8</v>
      </c>
      <c r="H902" s="13"/>
      <c r="I902" s="5"/>
      <c r="J902" s="5"/>
    </row>
    <row r="903" spans="2:10">
      <c r="B903" s="98"/>
      <c r="C903" s="98"/>
      <c r="D903" s="13">
        <v>88</v>
      </c>
      <c r="E903" s="1"/>
      <c r="F903" s="1">
        <v>96.4</v>
      </c>
      <c r="G903" s="1">
        <f t="shared" si="90"/>
        <v>8.4000000000000057</v>
      </c>
      <c r="H903" s="13"/>
      <c r="I903" s="5"/>
      <c r="J903" s="5"/>
    </row>
    <row r="904" spans="2:10">
      <c r="B904" s="98"/>
      <c r="C904" s="99"/>
      <c r="D904" s="13">
        <v>88</v>
      </c>
      <c r="E904" s="1"/>
      <c r="F904" s="1">
        <v>99</v>
      </c>
      <c r="G904" s="1">
        <f t="shared" si="90"/>
        <v>11</v>
      </c>
      <c r="H904" s="13"/>
      <c r="I904" s="5"/>
      <c r="J904" s="5"/>
    </row>
    <row r="905" spans="2:10">
      <c r="B905" s="98"/>
      <c r="C905" s="97" t="s">
        <v>465</v>
      </c>
      <c r="D905" s="13">
        <v>113</v>
      </c>
      <c r="E905" s="1">
        <v>109</v>
      </c>
      <c r="F905" s="1"/>
      <c r="G905" s="1">
        <f>E905-D905</f>
        <v>-4</v>
      </c>
      <c r="H905" s="13"/>
      <c r="I905" s="5"/>
      <c r="J905" s="5"/>
    </row>
    <row r="906" spans="2:10">
      <c r="B906" s="98"/>
      <c r="C906" s="98"/>
      <c r="D906" s="13">
        <v>112</v>
      </c>
      <c r="E906" s="1">
        <v>109</v>
      </c>
      <c r="F906" s="1"/>
      <c r="G906" s="1">
        <f>E906-D906</f>
        <v>-3</v>
      </c>
      <c r="H906" s="13"/>
      <c r="I906" s="5"/>
      <c r="J906" s="5"/>
    </row>
    <row r="907" spans="2:10">
      <c r="B907" s="98"/>
      <c r="C907" s="98"/>
      <c r="D907" s="13">
        <v>110</v>
      </c>
      <c r="E907" s="1"/>
      <c r="F907" s="1">
        <v>116</v>
      </c>
      <c r="G907" s="1">
        <f>F907-D907</f>
        <v>6</v>
      </c>
      <c r="H907" s="13"/>
      <c r="I907" s="5"/>
      <c r="J907" s="5"/>
    </row>
    <row r="908" spans="2:10">
      <c r="B908" s="98"/>
      <c r="C908" s="99"/>
      <c r="D908" s="13">
        <v>110</v>
      </c>
      <c r="E908" s="1"/>
      <c r="F908" s="1">
        <v>117.5</v>
      </c>
      <c r="G908" s="1">
        <f>F908-D908</f>
        <v>7.5</v>
      </c>
      <c r="H908" s="13"/>
      <c r="I908" s="5"/>
      <c r="J908" s="5"/>
    </row>
    <row r="909" spans="2:10">
      <c r="B909" s="98"/>
      <c r="C909" s="97" t="s">
        <v>440</v>
      </c>
      <c r="D909" s="13">
        <v>94.5</v>
      </c>
      <c r="E909" s="1">
        <v>90</v>
      </c>
      <c r="F909" s="1"/>
      <c r="G909" s="1">
        <f>E909-D909</f>
        <v>-4.5</v>
      </c>
      <c r="H909" s="13"/>
      <c r="I909" s="5"/>
      <c r="J909" s="5"/>
    </row>
    <row r="910" spans="2:10">
      <c r="B910" s="98"/>
      <c r="C910" s="99"/>
      <c r="D910" s="13">
        <v>94.5</v>
      </c>
      <c r="E910" s="1">
        <v>90</v>
      </c>
      <c r="F910" s="1"/>
      <c r="G910" s="1">
        <f t="shared" ref="G910:G916" si="91">E910-D910</f>
        <v>-4.5</v>
      </c>
      <c r="H910" s="13"/>
      <c r="I910" s="5"/>
      <c r="J910" s="5"/>
    </row>
    <row r="911" spans="2:10">
      <c r="B911" s="98"/>
      <c r="C911" s="97" t="s">
        <v>465</v>
      </c>
      <c r="D911" s="13">
        <v>106</v>
      </c>
      <c r="E911" s="1">
        <v>102</v>
      </c>
      <c r="F911" s="1"/>
      <c r="G911" s="1">
        <f t="shared" si="91"/>
        <v>-4</v>
      </c>
      <c r="H911" s="13"/>
      <c r="I911" s="5"/>
      <c r="J911" s="5"/>
    </row>
    <row r="912" spans="2:10">
      <c r="B912" s="99"/>
      <c r="C912" s="99"/>
      <c r="D912" s="13">
        <v>106</v>
      </c>
      <c r="E912" s="1">
        <v>102</v>
      </c>
      <c r="F912" s="1"/>
      <c r="G912" s="1">
        <f t="shared" si="91"/>
        <v>-4</v>
      </c>
      <c r="H912" s="13"/>
      <c r="I912" s="5">
        <f>G899+G900+G901+G902+G903+G904+G905+G906+G907+G908+G909+G910+G911+G912</f>
        <v>5.4000000000000057</v>
      </c>
      <c r="J912" s="5">
        <f>I912*75</f>
        <v>405.00000000000045</v>
      </c>
    </row>
    <row r="913" spans="2:10">
      <c r="B913" s="97" t="s">
        <v>592</v>
      </c>
      <c r="C913" s="97" t="s">
        <v>465</v>
      </c>
      <c r="D913" s="13">
        <v>113</v>
      </c>
      <c r="E913" s="1">
        <v>107</v>
      </c>
      <c r="F913" s="1"/>
      <c r="G913" s="1">
        <f t="shared" si="91"/>
        <v>-6</v>
      </c>
      <c r="H913" s="13"/>
      <c r="I913" s="5"/>
      <c r="J913" s="5"/>
    </row>
    <row r="914" spans="2:10">
      <c r="B914" s="98"/>
      <c r="C914" s="99"/>
      <c r="D914" s="13">
        <v>113</v>
      </c>
      <c r="E914" s="1">
        <v>107</v>
      </c>
      <c r="F914" s="1"/>
      <c r="G914" s="1">
        <f t="shared" si="91"/>
        <v>-6</v>
      </c>
      <c r="H914" s="13"/>
      <c r="I914" s="5"/>
      <c r="J914" s="5"/>
    </row>
    <row r="915" spans="2:10">
      <c r="B915" s="98"/>
      <c r="C915" s="97" t="s">
        <v>440</v>
      </c>
      <c r="D915" s="13">
        <v>87</v>
      </c>
      <c r="E915" s="1">
        <v>82</v>
      </c>
      <c r="F915" s="1"/>
      <c r="G915" s="1">
        <f t="shared" si="91"/>
        <v>-5</v>
      </c>
      <c r="H915" s="13"/>
      <c r="I915" s="5"/>
      <c r="J915" s="5"/>
    </row>
    <row r="916" spans="2:10">
      <c r="B916" s="98"/>
      <c r="C916" s="99"/>
      <c r="D916" s="13">
        <v>87</v>
      </c>
      <c r="E916" s="1">
        <v>82</v>
      </c>
      <c r="F916" s="1"/>
      <c r="G916" s="1">
        <f t="shared" si="91"/>
        <v>-5</v>
      </c>
      <c r="H916" s="13"/>
      <c r="I916" s="5"/>
      <c r="J916" s="5"/>
    </row>
    <row r="917" spans="2:10">
      <c r="B917" s="98"/>
      <c r="C917" s="97" t="s">
        <v>465</v>
      </c>
      <c r="D917" s="13">
        <v>113</v>
      </c>
      <c r="E917" s="1"/>
      <c r="F917" s="1">
        <v>121</v>
      </c>
      <c r="G917" s="1">
        <f>F917-D917</f>
        <v>8</v>
      </c>
      <c r="H917" s="13"/>
      <c r="I917" s="5"/>
      <c r="J917" s="5"/>
    </row>
    <row r="918" spans="2:10">
      <c r="B918" s="98"/>
      <c r="C918" s="98"/>
      <c r="D918" s="13">
        <v>113</v>
      </c>
      <c r="E918" s="1"/>
      <c r="F918" s="1">
        <v>124</v>
      </c>
      <c r="G918" s="1">
        <f t="shared" ref="G918:G926" si="92">F918-D918</f>
        <v>11</v>
      </c>
      <c r="H918" s="13"/>
      <c r="I918" s="5"/>
      <c r="J918" s="5"/>
    </row>
    <row r="919" spans="2:10">
      <c r="B919" s="98"/>
      <c r="C919" s="98"/>
      <c r="D919" s="13">
        <v>113</v>
      </c>
      <c r="E919" s="1"/>
      <c r="F919" s="1">
        <v>126</v>
      </c>
      <c r="G919" s="1">
        <f t="shared" si="92"/>
        <v>13</v>
      </c>
      <c r="H919" s="13"/>
      <c r="I919" s="5"/>
      <c r="J919" s="5"/>
    </row>
    <row r="920" spans="2:10">
      <c r="B920" s="98"/>
      <c r="C920" s="98"/>
      <c r="D920" s="13">
        <v>113</v>
      </c>
      <c r="E920" s="1"/>
      <c r="F920" s="1">
        <v>129</v>
      </c>
      <c r="G920" s="1">
        <f t="shared" si="92"/>
        <v>16</v>
      </c>
      <c r="H920" s="13"/>
      <c r="I920" s="5"/>
      <c r="J920" s="5"/>
    </row>
    <row r="921" spans="2:10">
      <c r="B921" s="98"/>
      <c r="C921" s="98"/>
      <c r="D921" s="13">
        <v>120</v>
      </c>
      <c r="E921" s="1"/>
      <c r="F921" s="1">
        <v>134</v>
      </c>
      <c r="G921" s="1">
        <f t="shared" si="92"/>
        <v>14</v>
      </c>
      <c r="H921" s="13"/>
      <c r="I921" s="5"/>
      <c r="J921" s="5"/>
    </row>
    <row r="922" spans="2:10">
      <c r="B922" s="99"/>
      <c r="C922" s="99"/>
      <c r="D922" s="13">
        <v>120</v>
      </c>
      <c r="E922" s="1"/>
      <c r="F922" s="1">
        <v>134</v>
      </c>
      <c r="G922" s="1">
        <f t="shared" si="92"/>
        <v>14</v>
      </c>
      <c r="H922" s="13"/>
      <c r="I922" s="5">
        <f>G913+G914+G915+G916+G917+G918+G919+G920+G921+G922</f>
        <v>54</v>
      </c>
      <c r="J922" s="5">
        <f>I922*75</f>
        <v>4050</v>
      </c>
    </row>
    <row r="923" spans="2:10">
      <c r="B923" s="97" t="s">
        <v>593</v>
      </c>
      <c r="C923" s="97" t="s">
        <v>465</v>
      </c>
      <c r="D923" s="13">
        <v>135</v>
      </c>
      <c r="E923" s="1"/>
      <c r="F923" s="1">
        <v>144</v>
      </c>
      <c r="G923" s="1">
        <f t="shared" si="92"/>
        <v>9</v>
      </c>
      <c r="H923" s="13"/>
      <c r="I923" s="5"/>
      <c r="J923" s="5"/>
    </row>
    <row r="924" spans="2:10">
      <c r="B924" s="98"/>
      <c r="C924" s="98"/>
      <c r="D924" s="13">
        <v>135</v>
      </c>
      <c r="E924" s="1"/>
      <c r="F924" s="1">
        <v>149</v>
      </c>
      <c r="G924" s="1">
        <f t="shared" si="92"/>
        <v>14</v>
      </c>
      <c r="H924" s="13"/>
      <c r="I924" s="5"/>
      <c r="J924" s="5"/>
    </row>
    <row r="925" spans="2:10">
      <c r="B925" s="98"/>
      <c r="C925" s="98"/>
      <c r="D925" s="13">
        <v>135</v>
      </c>
      <c r="E925" s="1"/>
      <c r="F925" s="1">
        <v>140</v>
      </c>
      <c r="G925" s="1">
        <f t="shared" si="92"/>
        <v>5</v>
      </c>
      <c r="H925" s="13"/>
      <c r="I925" s="5"/>
      <c r="J925" s="5"/>
    </row>
    <row r="926" spans="2:10">
      <c r="B926" s="98"/>
      <c r="C926" s="98"/>
      <c r="D926" s="13">
        <v>135</v>
      </c>
      <c r="E926" s="1"/>
      <c r="F926" s="1">
        <v>140</v>
      </c>
      <c r="G926" s="1">
        <f t="shared" si="92"/>
        <v>5</v>
      </c>
      <c r="H926" s="13"/>
      <c r="I926" s="5"/>
      <c r="J926" s="5"/>
    </row>
    <row r="927" spans="2:10">
      <c r="B927" s="98"/>
      <c r="C927" s="98"/>
      <c r="D927" s="13">
        <v>130</v>
      </c>
      <c r="E927" s="1">
        <v>124</v>
      </c>
      <c r="F927" s="1"/>
      <c r="G927" s="1">
        <f>E927-D927</f>
        <v>-6</v>
      </c>
      <c r="H927" s="13"/>
      <c r="I927" s="5"/>
      <c r="J927" s="5"/>
    </row>
    <row r="928" spans="2:10">
      <c r="B928" s="98"/>
      <c r="C928" s="98"/>
      <c r="D928" s="13">
        <v>130</v>
      </c>
      <c r="E928" s="1">
        <v>124</v>
      </c>
      <c r="F928" s="1"/>
      <c r="G928" s="1">
        <f t="shared" ref="G928:G930" si="93">E928-D928</f>
        <v>-6</v>
      </c>
      <c r="H928" s="13"/>
      <c r="I928" s="5"/>
      <c r="J928" s="5"/>
    </row>
    <row r="929" spans="2:10">
      <c r="B929" s="98"/>
      <c r="C929" s="98"/>
      <c r="D929" s="13">
        <v>130</v>
      </c>
      <c r="E929" s="1">
        <v>124</v>
      </c>
      <c r="F929" s="1"/>
      <c r="G929" s="1">
        <f t="shared" si="93"/>
        <v>-6</v>
      </c>
      <c r="H929" s="13"/>
      <c r="I929" s="5"/>
      <c r="J929" s="5"/>
    </row>
    <row r="930" spans="2:10">
      <c r="B930" s="98"/>
      <c r="C930" s="98"/>
      <c r="D930" s="13">
        <v>130</v>
      </c>
      <c r="E930" s="1">
        <v>124</v>
      </c>
      <c r="F930" s="1"/>
      <c r="G930" s="1">
        <f t="shared" si="93"/>
        <v>-6</v>
      </c>
      <c r="H930" s="13"/>
      <c r="I930" s="5"/>
      <c r="J930" s="5"/>
    </row>
    <row r="931" spans="2:10">
      <c r="B931" s="98"/>
      <c r="C931" s="98"/>
      <c r="D931" s="13">
        <v>117.5</v>
      </c>
      <c r="E931" s="1"/>
      <c r="F931" s="1">
        <v>125.1</v>
      </c>
      <c r="G931" s="1">
        <f>F931-D931</f>
        <v>7.5999999999999943</v>
      </c>
      <c r="H931" s="13"/>
      <c r="I931" s="5"/>
      <c r="J931" s="5"/>
    </row>
    <row r="932" spans="2:10">
      <c r="B932" s="98"/>
      <c r="C932" s="98"/>
      <c r="D932" s="13">
        <v>117.5</v>
      </c>
      <c r="E932" s="1"/>
      <c r="F932" s="1">
        <v>130.4</v>
      </c>
      <c r="G932" s="1">
        <f t="shared" ref="G932:G948" si="94">F932-D932</f>
        <v>12.900000000000006</v>
      </c>
      <c r="H932" s="13"/>
      <c r="I932" s="5"/>
      <c r="J932" s="5"/>
    </row>
    <row r="933" spans="2:10">
      <c r="B933" s="98"/>
      <c r="C933" s="98"/>
      <c r="D933" s="13">
        <v>117.5</v>
      </c>
      <c r="E933" s="1"/>
      <c r="F933" s="1">
        <v>132</v>
      </c>
      <c r="G933" s="1">
        <f t="shared" si="94"/>
        <v>14.5</v>
      </c>
      <c r="H933" s="13"/>
      <c r="I933" s="5"/>
      <c r="J933" s="5"/>
    </row>
    <row r="934" spans="2:10">
      <c r="B934" s="99"/>
      <c r="C934" s="99"/>
      <c r="D934" s="13">
        <v>117.5</v>
      </c>
      <c r="E934" s="1"/>
      <c r="F934" s="1">
        <v>134</v>
      </c>
      <c r="G934" s="1">
        <f t="shared" si="94"/>
        <v>16.5</v>
      </c>
      <c r="H934" s="13"/>
      <c r="I934" s="5">
        <f>G923+G924+G925+G926+G927+G928+G929+G930+G931+G932+G933+G934</f>
        <v>60.5</v>
      </c>
      <c r="J934" s="5">
        <f>I934*75</f>
        <v>4537.5</v>
      </c>
    </row>
    <row r="935" spans="2:10">
      <c r="B935" s="97" t="s">
        <v>594</v>
      </c>
      <c r="C935" s="97" t="s">
        <v>465</v>
      </c>
      <c r="D935" s="13">
        <v>115</v>
      </c>
      <c r="E935" s="1"/>
      <c r="F935" s="1">
        <v>129</v>
      </c>
      <c r="G935" s="1">
        <f t="shared" si="94"/>
        <v>14</v>
      </c>
      <c r="H935" s="13"/>
      <c r="I935" s="5"/>
      <c r="J935" s="5"/>
    </row>
    <row r="936" spans="2:10">
      <c r="B936" s="98"/>
      <c r="C936" s="98"/>
      <c r="D936" s="13">
        <v>115</v>
      </c>
      <c r="E936" s="1"/>
      <c r="F936" s="1">
        <v>141</v>
      </c>
      <c r="G936" s="1">
        <f t="shared" si="94"/>
        <v>26</v>
      </c>
      <c r="H936" s="13"/>
      <c r="I936" s="5"/>
      <c r="J936" s="5"/>
    </row>
    <row r="937" spans="2:10">
      <c r="B937" s="98"/>
      <c r="C937" s="98"/>
      <c r="D937" s="13">
        <v>115</v>
      </c>
      <c r="E937" s="1"/>
      <c r="F937" s="1">
        <v>148</v>
      </c>
      <c r="G937" s="1">
        <f t="shared" si="94"/>
        <v>33</v>
      </c>
      <c r="H937" s="13"/>
      <c r="I937" s="5"/>
      <c r="J937" s="5"/>
    </row>
    <row r="938" spans="2:10">
      <c r="B938" s="98"/>
      <c r="C938" s="98"/>
      <c r="D938" s="13">
        <v>147</v>
      </c>
      <c r="E938" s="1"/>
      <c r="F938" s="1">
        <v>160.69999999999999</v>
      </c>
      <c r="G938" s="1">
        <f t="shared" si="94"/>
        <v>13.699999999999989</v>
      </c>
      <c r="H938" s="13"/>
      <c r="I938" s="5"/>
      <c r="J938" s="5"/>
    </row>
    <row r="939" spans="2:10">
      <c r="B939" s="98"/>
      <c r="C939" s="98"/>
      <c r="D939" s="13">
        <v>147</v>
      </c>
      <c r="E939" s="1"/>
      <c r="F939" s="1">
        <v>155</v>
      </c>
      <c r="G939" s="1">
        <f t="shared" si="94"/>
        <v>8</v>
      </c>
      <c r="H939" s="13"/>
      <c r="I939" s="5"/>
      <c r="J939" s="5"/>
    </row>
    <row r="940" spans="2:10">
      <c r="B940" s="98"/>
      <c r="C940" s="98"/>
      <c r="D940" s="13">
        <v>143</v>
      </c>
      <c r="E940" s="1"/>
      <c r="F940" s="1">
        <v>151</v>
      </c>
      <c r="G940" s="1">
        <f t="shared" si="94"/>
        <v>8</v>
      </c>
      <c r="H940" s="13"/>
      <c r="I940" s="5"/>
      <c r="J940" s="5"/>
    </row>
    <row r="941" spans="2:10">
      <c r="B941" s="98"/>
      <c r="C941" s="99"/>
      <c r="D941" s="13">
        <v>134</v>
      </c>
      <c r="E941" s="1"/>
      <c r="F941" s="1">
        <v>146</v>
      </c>
      <c r="G941" s="1">
        <f t="shared" si="94"/>
        <v>12</v>
      </c>
      <c r="H941" s="13"/>
      <c r="I941" s="5"/>
      <c r="J941" s="5"/>
    </row>
    <row r="942" spans="2:10">
      <c r="B942" s="98"/>
      <c r="C942" s="97" t="s">
        <v>471</v>
      </c>
      <c r="D942" s="13">
        <v>34</v>
      </c>
      <c r="E942" s="1"/>
      <c r="F942" s="1">
        <v>68</v>
      </c>
      <c r="G942" s="1">
        <f t="shared" si="94"/>
        <v>34</v>
      </c>
      <c r="H942" s="13"/>
      <c r="I942" s="5"/>
      <c r="J942" s="5"/>
    </row>
    <row r="943" spans="2:10">
      <c r="B943" s="98"/>
      <c r="C943" s="98"/>
      <c r="D943" s="13">
        <v>34</v>
      </c>
      <c r="E943" s="1"/>
      <c r="F943" s="1">
        <v>68</v>
      </c>
      <c r="G943" s="1">
        <f t="shared" si="94"/>
        <v>34</v>
      </c>
      <c r="H943" s="13"/>
      <c r="I943" s="5"/>
      <c r="J943" s="5"/>
    </row>
    <row r="944" spans="2:10">
      <c r="B944" s="98"/>
      <c r="C944" s="98"/>
      <c r="D944" s="13">
        <v>34</v>
      </c>
      <c r="E944" s="1"/>
      <c r="F944" s="1">
        <v>68</v>
      </c>
      <c r="G944" s="1">
        <f t="shared" si="94"/>
        <v>34</v>
      </c>
      <c r="H944" s="13"/>
      <c r="I944" s="5"/>
      <c r="J944" s="5"/>
    </row>
    <row r="945" spans="2:10">
      <c r="B945" s="98"/>
      <c r="C945" s="98"/>
      <c r="D945" s="13">
        <v>34</v>
      </c>
      <c r="E945" s="1"/>
      <c r="F945" s="1">
        <v>68</v>
      </c>
      <c r="G945" s="1">
        <f t="shared" si="94"/>
        <v>34</v>
      </c>
      <c r="H945" s="13"/>
      <c r="I945" s="5"/>
      <c r="J945" s="5"/>
    </row>
    <row r="946" spans="2:10">
      <c r="B946" s="98"/>
      <c r="C946" s="98"/>
      <c r="D946" s="13">
        <v>34</v>
      </c>
      <c r="E946" s="1"/>
      <c r="F946" s="1">
        <v>68</v>
      </c>
      <c r="G946" s="1">
        <f t="shared" si="94"/>
        <v>34</v>
      </c>
      <c r="H946" s="13"/>
      <c r="I946" s="5"/>
      <c r="J946" s="5"/>
    </row>
    <row r="947" spans="2:10">
      <c r="B947" s="98"/>
      <c r="C947" s="99"/>
      <c r="D947" s="13">
        <v>34</v>
      </c>
      <c r="E947" s="1"/>
      <c r="F947" s="1">
        <v>68</v>
      </c>
      <c r="G947" s="1">
        <f t="shared" si="94"/>
        <v>34</v>
      </c>
      <c r="H947" s="13"/>
      <c r="I947" s="5"/>
      <c r="J947" s="5"/>
    </row>
    <row r="948" spans="2:10">
      <c r="B948" s="98"/>
      <c r="C948" s="97" t="s">
        <v>465</v>
      </c>
      <c r="D948" s="13">
        <v>150</v>
      </c>
      <c r="E948" s="1"/>
      <c r="F948" s="1">
        <v>158</v>
      </c>
      <c r="G948" s="1">
        <f t="shared" si="94"/>
        <v>8</v>
      </c>
      <c r="H948" s="13"/>
      <c r="I948" s="5"/>
      <c r="J948" s="5"/>
    </row>
    <row r="949" spans="2:10">
      <c r="B949" s="98"/>
      <c r="C949" s="98"/>
      <c r="D949" s="13">
        <v>150</v>
      </c>
      <c r="E949" s="1">
        <v>142</v>
      </c>
      <c r="F949" s="1"/>
      <c r="G949" s="1">
        <f>E949-D949</f>
        <v>-8</v>
      </c>
      <c r="H949" s="13"/>
      <c r="I949" s="5"/>
      <c r="J949" s="5"/>
    </row>
    <row r="950" spans="2:10">
      <c r="B950" s="98"/>
      <c r="C950" s="98"/>
      <c r="D950" s="13">
        <v>150</v>
      </c>
      <c r="E950" s="1">
        <v>142</v>
      </c>
      <c r="F950" s="1"/>
      <c r="G950" s="1">
        <f t="shared" ref="G950:G952" si="95">E950-D950</f>
        <v>-8</v>
      </c>
      <c r="H950" s="13"/>
      <c r="I950" s="5"/>
      <c r="J950" s="5"/>
    </row>
    <row r="951" spans="2:10">
      <c r="B951" s="98"/>
      <c r="C951" s="98"/>
      <c r="D951" s="13">
        <v>112</v>
      </c>
      <c r="E951" s="1">
        <v>107</v>
      </c>
      <c r="F951" s="1"/>
      <c r="G951" s="1">
        <f t="shared" si="95"/>
        <v>-5</v>
      </c>
      <c r="H951" s="13"/>
      <c r="I951" s="5"/>
      <c r="J951" s="5"/>
    </row>
    <row r="952" spans="2:10">
      <c r="B952" s="99"/>
      <c r="C952" s="99"/>
      <c r="D952" s="13">
        <v>112</v>
      </c>
      <c r="E952" s="1">
        <v>107</v>
      </c>
      <c r="F952" s="1"/>
      <c r="G952" s="1">
        <f t="shared" si="95"/>
        <v>-5</v>
      </c>
      <c r="H952" s="13"/>
      <c r="I952" s="5">
        <f>G935+G936+G937+G938+G939+G940+G941+G942+G943+G944+G945+G946+G947+G948+G949+G950+G951+G952</f>
        <v>300.7</v>
      </c>
      <c r="J952" s="5">
        <f>I952*75</f>
        <v>22552.5</v>
      </c>
    </row>
    <row r="953" spans="2:10">
      <c r="B953" s="97" t="s">
        <v>595</v>
      </c>
      <c r="C953" s="97" t="s">
        <v>440</v>
      </c>
      <c r="D953" s="13">
        <v>48.5</v>
      </c>
      <c r="E953" s="1"/>
      <c r="F953" s="1">
        <v>55</v>
      </c>
      <c r="G953" s="1">
        <f>F953-D953</f>
        <v>6.5</v>
      </c>
      <c r="H953" s="13"/>
      <c r="I953" s="5"/>
      <c r="J953" s="5"/>
    </row>
    <row r="954" spans="2:10">
      <c r="B954" s="98"/>
      <c r="C954" s="98"/>
      <c r="D954" s="13">
        <v>48.5</v>
      </c>
      <c r="E954" s="1"/>
      <c r="F954" s="1">
        <v>55</v>
      </c>
      <c r="G954" s="1">
        <f t="shared" ref="G954:G994" si="96">F954-D954</f>
        <v>6.5</v>
      </c>
      <c r="H954" s="13"/>
      <c r="I954" s="5"/>
      <c r="J954" s="5"/>
    </row>
    <row r="955" spans="2:10">
      <c r="B955" s="98"/>
      <c r="C955" s="98"/>
      <c r="D955" s="13">
        <v>48.5</v>
      </c>
      <c r="E955" s="1"/>
      <c r="F955" s="1">
        <v>58</v>
      </c>
      <c r="G955" s="1">
        <f t="shared" si="96"/>
        <v>9.5</v>
      </c>
      <c r="H955" s="13"/>
      <c r="I955" s="5"/>
      <c r="J955" s="5"/>
    </row>
    <row r="956" spans="2:10">
      <c r="B956" s="98"/>
      <c r="C956" s="99"/>
      <c r="D956" s="13">
        <v>48.5</v>
      </c>
      <c r="E956" s="1"/>
      <c r="F956" s="1">
        <v>58</v>
      </c>
      <c r="G956" s="1">
        <f t="shared" si="96"/>
        <v>9.5</v>
      </c>
      <c r="H956" s="13"/>
      <c r="I956" s="5"/>
      <c r="J956" s="5"/>
    </row>
    <row r="957" spans="2:10">
      <c r="B957" s="98"/>
      <c r="C957" s="97" t="s">
        <v>476</v>
      </c>
      <c r="D957" s="13">
        <v>115</v>
      </c>
      <c r="E957" s="1"/>
      <c r="F957" s="1">
        <v>125</v>
      </c>
      <c r="G957" s="1">
        <f t="shared" si="96"/>
        <v>10</v>
      </c>
      <c r="H957" s="13"/>
      <c r="I957" s="5"/>
      <c r="J957" s="5"/>
    </row>
    <row r="958" spans="2:10">
      <c r="B958" s="98"/>
      <c r="C958" s="98"/>
      <c r="D958" s="13">
        <v>115</v>
      </c>
      <c r="E958" s="1"/>
      <c r="F958" s="1">
        <v>125</v>
      </c>
      <c r="G958" s="1">
        <f t="shared" si="96"/>
        <v>10</v>
      </c>
      <c r="H958" s="13"/>
      <c r="I958" s="5"/>
      <c r="J958" s="5"/>
    </row>
    <row r="959" spans="2:10">
      <c r="B959" s="98"/>
      <c r="C959" s="98"/>
      <c r="D959" s="13">
        <v>115</v>
      </c>
      <c r="E959" s="1"/>
      <c r="F959" s="1">
        <v>132</v>
      </c>
      <c r="G959" s="1">
        <f t="shared" si="96"/>
        <v>17</v>
      </c>
      <c r="H959" s="13"/>
      <c r="I959" s="5"/>
      <c r="J959" s="5"/>
    </row>
    <row r="960" spans="2:10">
      <c r="B960" s="98"/>
      <c r="C960" s="98"/>
      <c r="D960" s="13">
        <v>115</v>
      </c>
      <c r="E960" s="1"/>
      <c r="F960" s="1">
        <v>132</v>
      </c>
      <c r="G960" s="1">
        <f t="shared" si="96"/>
        <v>17</v>
      </c>
      <c r="H960" s="13"/>
      <c r="I960" s="5"/>
      <c r="J960" s="5"/>
    </row>
    <row r="961" spans="2:10">
      <c r="B961" s="98"/>
      <c r="C961" s="98"/>
      <c r="D961" s="13">
        <v>133</v>
      </c>
      <c r="E961" s="1"/>
      <c r="F961" s="1">
        <v>141</v>
      </c>
      <c r="G961" s="1">
        <f t="shared" si="96"/>
        <v>8</v>
      </c>
      <c r="H961" s="13"/>
      <c r="I961" s="5"/>
      <c r="J961" s="5"/>
    </row>
    <row r="962" spans="2:10">
      <c r="B962" s="98"/>
      <c r="C962" s="98"/>
      <c r="D962" s="13">
        <v>133</v>
      </c>
      <c r="E962" s="1"/>
      <c r="F962" s="1">
        <v>141</v>
      </c>
      <c r="G962" s="1">
        <f t="shared" si="96"/>
        <v>8</v>
      </c>
      <c r="H962" s="13"/>
      <c r="I962" s="5"/>
      <c r="J962" s="5"/>
    </row>
    <row r="963" spans="2:10">
      <c r="B963" s="98"/>
      <c r="C963" s="98"/>
      <c r="D963" s="13">
        <v>133</v>
      </c>
      <c r="E963" s="1"/>
      <c r="F963" s="1">
        <v>130</v>
      </c>
      <c r="G963" s="1">
        <f t="shared" si="96"/>
        <v>-3</v>
      </c>
      <c r="H963" s="13"/>
      <c r="I963" s="5"/>
      <c r="J963" s="5"/>
    </row>
    <row r="964" spans="2:10">
      <c r="B964" s="98"/>
      <c r="C964" s="99"/>
      <c r="D964" s="13">
        <v>133</v>
      </c>
      <c r="E964" s="1"/>
      <c r="F964" s="1">
        <v>130</v>
      </c>
      <c r="G964" s="1">
        <f t="shared" si="96"/>
        <v>-3</v>
      </c>
      <c r="H964" s="13"/>
      <c r="I964" s="5"/>
      <c r="J964" s="5"/>
    </row>
    <row r="965" spans="2:10">
      <c r="B965" s="98"/>
      <c r="C965" s="97" t="s">
        <v>465</v>
      </c>
      <c r="D965" s="13">
        <v>85</v>
      </c>
      <c r="E965" s="1"/>
      <c r="F965" s="1">
        <v>103</v>
      </c>
      <c r="G965" s="1">
        <f t="shared" si="96"/>
        <v>18</v>
      </c>
      <c r="H965" s="13"/>
      <c r="I965" s="5"/>
      <c r="J965" s="5"/>
    </row>
    <row r="966" spans="2:10">
      <c r="B966" s="98"/>
      <c r="C966" s="98"/>
      <c r="D966" s="13">
        <v>85</v>
      </c>
      <c r="E966" s="1"/>
      <c r="F966" s="1">
        <v>103</v>
      </c>
      <c r="G966" s="1">
        <f t="shared" si="96"/>
        <v>18</v>
      </c>
      <c r="H966" s="13"/>
      <c r="I966" s="5"/>
      <c r="J966" s="5"/>
    </row>
    <row r="967" spans="2:10">
      <c r="B967" s="98"/>
      <c r="C967" s="98"/>
      <c r="D967" s="13">
        <v>85</v>
      </c>
      <c r="E967" s="1"/>
      <c r="F967" s="1">
        <v>91</v>
      </c>
      <c r="G967" s="1">
        <f t="shared" si="96"/>
        <v>6</v>
      </c>
      <c r="H967" s="13"/>
      <c r="I967" s="5"/>
      <c r="J967" s="5"/>
    </row>
    <row r="968" spans="2:10">
      <c r="B968" s="98"/>
      <c r="C968" s="99"/>
      <c r="D968" s="13">
        <v>85</v>
      </c>
      <c r="E968" s="1"/>
      <c r="F968" s="1">
        <v>91</v>
      </c>
      <c r="G968" s="1">
        <f t="shared" si="96"/>
        <v>6</v>
      </c>
      <c r="H968" s="13"/>
      <c r="I968" s="5"/>
      <c r="J968" s="5"/>
    </row>
    <row r="969" spans="2:10">
      <c r="B969" s="98"/>
      <c r="C969" s="97" t="s">
        <v>476</v>
      </c>
      <c r="D969" s="13">
        <v>105.3</v>
      </c>
      <c r="E969" s="1"/>
      <c r="F969" s="1">
        <v>114</v>
      </c>
      <c r="G969" s="1">
        <f t="shared" si="96"/>
        <v>8.7000000000000028</v>
      </c>
      <c r="H969" s="13"/>
      <c r="I969" s="5"/>
      <c r="J969" s="5"/>
    </row>
    <row r="970" spans="2:10">
      <c r="B970" s="98"/>
      <c r="C970" s="98"/>
      <c r="D970" s="13">
        <v>105.3</v>
      </c>
      <c r="E970" s="1"/>
      <c r="F970" s="1">
        <v>114</v>
      </c>
      <c r="G970" s="1">
        <f t="shared" si="96"/>
        <v>8.7000000000000028</v>
      </c>
      <c r="H970" s="13"/>
      <c r="I970" s="5"/>
      <c r="J970" s="5"/>
    </row>
    <row r="971" spans="2:10">
      <c r="B971" s="98"/>
      <c r="C971" s="98"/>
      <c r="D971" s="13">
        <v>105.3</v>
      </c>
      <c r="E971" s="1"/>
      <c r="F971" s="1">
        <v>114</v>
      </c>
      <c r="G971" s="1">
        <f t="shared" si="96"/>
        <v>8.7000000000000028</v>
      </c>
      <c r="H971" s="13"/>
      <c r="I971" s="5"/>
      <c r="J971" s="5"/>
    </row>
    <row r="972" spans="2:10">
      <c r="B972" s="98"/>
      <c r="C972" s="98"/>
      <c r="D972" s="13">
        <v>105.3</v>
      </c>
      <c r="E972" s="1"/>
      <c r="F972" s="1">
        <v>114</v>
      </c>
      <c r="G972" s="1">
        <f t="shared" si="96"/>
        <v>8.7000000000000028</v>
      </c>
      <c r="H972" s="13"/>
      <c r="I972" s="5"/>
      <c r="J972" s="5"/>
    </row>
    <row r="973" spans="2:10">
      <c r="B973" s="98"/>
      <c r="C973" s="98"/>
      <c r="D973" s="13">
        <v>117</v>
      </c>
      <c r="E973" s="1"/>
      <c r="F973" s="1">
        <v>127</v>
      </c>
      <c r="G973" s="1">
        <f t="shared" si="96"/>
        <v>10</v>
      </c>
      <c r="H973" s="13"/>
      <c r="I973" s="5"/>
      <c r="J973" s="5"/>
    </row>
    <row r="974" spans="2:10">
      <c r="B974" s="98"/>
      <c r="C974" s="98"/>
      <c r="D974" s="13">
        <v>117</v>
      </c>
      <c r="E974" s="1"/>
      <c r="F974" s="1">
        <v>127</v>
      </c>
      <c r="G974" s="1">
        <f t="shared" si="96"/>
        <v>10</v>
      </c>
      <c r="H974" s="13"/>
      <c r="I974" s="5"/>
      <c r="J974" s="5"/>
    </row>
    <row r="975" spans="2:10">
      <c r="B975" s="98"/>
      <c r="C975" s="98"/>
      <c r="D975" s="13">
        <v>117</v>
      </c>
      <c r="E975" s="1"/>
      <c r="F975" s="1">
        <v>127</v>
      </c>
      <c r="G975" s="1">
        <f t="shared" si="96"/>
        <v>10</v>
      </c>
      <c r="H975" s="13"/>
      <c r="I975" s="5"/>
      <c r="J975" s="5"/>
    </row>
    <row r="976" spans="2:10">
      <c r="B976" s="99"/>
      <c r="C976" s="99"/>
      <c r="D976" s="13">
        <v>117</v>
      </c>
      <c r="E976" s="1"/>
      <c r="F976" s="1">
        <v>127</v>
      </c>
      <c r="G976" s="1">
        <f t="shared" si="96"/>
        <v>10</v>
      </c>
      <c r="H976" s="13"/>
      <c r="I976" s="5">
        <f>G953+G954+G955+G956+G957+G958+G959+G960+G961+G962+G963+G964+G965+G966+G967+G968+G969+G970+G971+G972+G973+G974+G975+G976</f>
        <v>218.79999999999995</v>
      </c>
      <c r="J976" s="5">
        <f>I976*75</f>
        <v>16409.999999999996</v>
      </c>
    </row>
    <row r="977" spans="2:10">
      <c r="B977" s="97" t="s">
        <v>596</v>
      </c>
      <c r="C977" s="97" t="s">
        <v>476</v>
      </c>
      <c r="D977" s="13">
        <v>118.3</v>
      </c>
      <c r="E977" s="1"/>
      <c r="F977" s="1">
        <v>126</v>
      </c>
      <c r="G977" s="1">
        <f t="shared" si="96"/>
        <v>7.7000000000000028</v>
      </c>
      <c r="H977" s="13"/>
      <c r="I977" s="5"/>
      <c r="J977" s="5"/>
    </row>
    <row r="978" spans="2:10">
      <c r="B978" s="98"/>
      <c r="C978" s="98"/>
      <c r="D978" s="13">
        <v>118.3</v>
      </c>
      <c r="E978" s="1"/>
      <c r="F978" s="1">
        <v>131</v>
      </c>
      <c r="G978" s="1">
        <f t="shared" si="96"/>
        <v>12.700000000000003</v>
      </c>
      <c r="H978" s="13"/>
      <c r="I978" s="5"/>
      <c r="J978" s="5"/>
    </row>
    <row r="979" spans="2:10">
      <c r="B979" s="98"/>
      <c r="C979" s="98"/>
      <c r="D979" s="13">
        <v>118.3</v>
      </c>
      <c r="E979" s="1"/>
      <c r="F979" s="1">
        <v>135.5</v>
      </c>
      <c r="G979" s="1">
        <f t="shared" si="96"/>
        <v>17.200000000000003</v>
      </c>
      <c r="H979" s="13"/>
      <c r="I979" s="5"/>
      <c r="J979" s="5"/>
    </row>
    <row r="980" spans="2:10">
      <c r="B980" s="98"/>
      <c r="C980" s="98"/>
      <c r="D980" s="13">
        <v>118.3</v>
      </c>
      <c r="E980" s="1"/>
      <c r="F980" s="1">
        <v>138.5</v>
      </c>
      <c r="G980" s="1">
        <f t="shared" si="96"/>
        <v>20.200000000000003</v>
      </c>
      <c r="H980" s="13"/>
      <c r="I980" s="5"/>
      <c r="J980" s="5"/>
    </row>
    <row r="981" spans="2:10">
      <c r="B981" s="98"/>
      <c r="C981" s="98"/>
      <c r="D981" s="13">
        <v>118.3</v>
      </c>
      <c r="E981" s="1"/>
      <c r="F981" s="1">
        <v>143.69999999999999</v>
      </c>
      <c r="G981" s="1">
        <f t="shared" si="96"/>
        <v>25.399999999999991</v>
      </c>
      <c r="H981" s="13"/>
      <c r="I981" s="5"/>
      <c r="J981" s="5"/>
    </row>
    <row r="982" spans="2:10">
      <c r="B982" s="98"/>
      <c r="C982" s="98"/>
      <c r="D982" s="13">
        <v>137</v>
      </c>
      <c r="E982" s="1"/>
      <c r="F982" s="1">
        <v>151</v>
      </c>
      <c r="G982" s="1">
        <f t="shared" si="96"/>
        <v>14</v>
      </c>
      <c r="H982" s="13"/>
      <c r="I982" s="5"/>
      <c r="J982" s="5"/>
    </row>
    <row r="983" spans="2:10">
      <c r="B983" s="98"/>
      <c r="C983" s="98"/>
      <c r="D983" s="13">
        <v>137</v>
      </c>
      <c r="E983" s="1"/>
      <c r="F983" s="1">
        <v>151</v>
      </c>
      <c r="G983" s="1">
        <f t="shared" si="96"/>
        <v>14</v>
      </c>
      <c r="H983" s="13"/>
      <c r="I983" s="5"/>
      <c r="J983" s="5"/>
    </row>
    <row r="984" spans="2:10">
      <c r="B984" s="98"/>
      <c r="C984" s="98"/>
      <c r="D984" s="13">
        <v>137</v>
      </c>
      <c r="E984" s="1"/>
      <c r="F984" s="1">
        <v>155</v>
      </c>
      <c r="G984" s="1">
        <f t="shared" si="96"/>
        <v>18</v>
      </c>
      <c r="H984" s="13"/>
      <c r="I984" s="5"/>
      <c r="J984" s="5"/>
    </row>
    <row r="985" spans="2:10">
      <c r="B985" s="98"/>
      <c r="C985" s="98"/>
      <c r="D985" s="13">
        <v>137</v>
      </c>
      <c r="E985" s="1"/>
      <c r="F985" s="1">
        <v>157</v>
      </c>
      <c r="G985" s="1">
        <f t="shared" si="96"/>
        <v>20</v>
      </c>
      <c r="H985" s="13"/>
      <c r="I985" s="5"/>
      <c r="J985" s="5"/>
    </row>
    <row r="986" spans="2:10">
      <c r="B986" s="99"/>
      <c r="C986" s="99"/>
      <c r="D986" s="13">
        <v>137</v>
      </c>
      <c r="E986" s="1"/>
      <c r="F986" s="1">
        <v>157</v>
      </c>
      <c r="G986" s="1">
        <f t="shared" si="96"/>
        <v>20</v>
      </c>
      <c r="H986" s="13"/>
      <c r="I986" s="5">
        <f>G977+G978+G979+G980+G981+G982+G983+G984+G985+G986</f>
        <v>169.2</v>
      </c>
      <c r="J986" s="5">
        <f>I986*75</f>
        <v>12690</v>
      </c>
    </row>
    <row r="987" spans="2:10">
      <c r="B987" s="97" t="s">
        <v>597</v>
      </c>
      <c r="C987" s="97" t="s">
        <v>476</v>
      </c>
      <c r="D987" s="13">
        <v>160</v>
      </c>
      <c r="E987" s="1"/>
      <c r="F987" s="1">
        <v>174</v>
      </c>
      <c r="G987" s="1">
        <f t="shared" si="96"/>
        <v>14</v>
      </c>
      <c r="H987" s="13"/>
      <c r="I987" s="5"/>
      <c r="J987" s="5"/>
    </row>
    <row r="988" spans="2:10">
      <c r="B988" s="98"/>
      <c r="C988" s="98"/>
      <c r="D988" s="13">
        <v>160</v>
      </c>
      <c r="E988" s="1"/>
      <c r="F988" s="1">
        <v>178</v>
      </c>
      <c r="G988" s="1">
        <f t="shared" si="96"/>
        <v>18</v>
      </c>
      <c r="H988" s="13"/>
      <c r="I988" s="5"/>
      <c r="J988" s="5"/>
    </row>
    <row r="989" spans="2:10">
      <c r="B989" s="98"/>
      <c r="C989" s="98"/>
      <c r="D989" s="13">
        <v>160</v>
      </c>
      <c r="E989" s="1"/>
      <c r="F989" s="1">
        <v>180</v>
      </c>
      <c r="G989" s="1">
        <f t="shared" si="96"/>
        <v>20</v>
      </c>
      <c r="H989" s="13"/>
      <c r="I989" s="5"/>
      <c r="J989" s="5"/>
    </row>
    <row r="990" spans="2:10">
      <c r="B990" s="98"/>
      <c r="C990" s="98"/>
      <c r="D990" s="13">
        <v>160</v>
      </c>
      <c r="E990" s="1"/>
      <c r="F990" s="1">
        <v>184</v>
      </c>
      <c r="G990" s="1">
        <f t="shared" si="96"/>
        <v>24</v>
      </c>
      <c r="H990" s="13"/>
      <c r="I990" s="5"/>
      <c r="J990" s="5"/>
    </row>
    <row r="991" spans="2:10">
      <c r="B991" s="98"/>
      <c r="C991" s="98"/>
      <c r="D991" s="13">
        <v>182</v>
      </c>
      <c r="E991" s="1"/>
      <c r="F991" s="1">
        <v>193</v>
      </c>
      <c r="G991" s="1">
        <f t="shared" si="96"/>
        <v>11</v>
      </c>
      <c r="H991" s="13"/>
      <c r="I991" s="5"/>
      <c r="J991" s="5"/>
    </row>
    <row r="992" spans="2:10">
      <c r="B992" s="98"/>
      <c r="C992" s="98"/>
      <c r="D992" s="13">
        <v>182</v>
      </c>
      <c r="E992" s="1"/>
      <c r="F992" s="1">
        <v>198</v>
      </c>
      <c r="G992" s="1">
        <f t="shared" si="96"/>
        <v>16</v>
      </c>
      <c r="H992" s="13"/>
      <c r="I992" s="5"/>
      <c r="J992" s="5"/>
    </row>
    <row r="993" spans="2:10">
      <c r="B993" s="98"/>
      <c r="C993" s="98"/>
      <c r="D993" s="13">
        <v>182</v>
      </c>
      <c r="E993" s="1"/>
      <c r="F993" s="1">
        <v>201.6</v>
      </c>
      <c r="G993" s="1">
        <f t="shared" si="96"/>
        <v>19.599999999999994</v>
      </c>
      <c r="H993" s="13"/>
      <c r="I993" s="5"/>
      <c r="J993" s="5"/>
    </row>
    <row r="994" spans="2:10">
      <c r="B994" s="99"/>
      <c r="C994" s="99"/>
      <c r="D994" s="13">
        <v>182</v>
      </c>
      <c r="E994" s="1"/>
      <c r="F994" s="1">
        <v>204.5</v>
      </c>
      <c r="G994" s="1">
        <f t="shared" si="96"/>
        <v>22.5</v>
      </c>
      <c r="H994" s="13"/>
      <c r="I994" s="5">
        <f>G987+G988+G989+G990+G991+G992+G993+G994</f>
        <v>145.1</v>
      </c>
      <c r="J994" s="5">
        <f>I994*75</f>
        <v>10882.5</v>
      </c>
    </row>
    <row r="995" spans="2:10">
      <c r="B995" s="1"/>
      <c r="C995" s="1"/>
      <c r="D995" s="1"/>
      <c r="E995" s="1"/>
      <c r="F995" s="1"/>
      <c r="G995" s="5">
        <f>SUM(G847:G994)</f>
        <v>1326.2000000000003</v>
      </c>
      <c r="H995" s="5">
        <f>G995*75</f>
        <v>99465.000000000015</v>
      </c>
      <c r="I995" s="1"/>
      <c r="J995" s="1"/>
    </row>
  </sheetData>
  <mergeCells count="297">
    <mergeCell ref="B987:B994"/>
    <mergeCell ref="C987:C994"/>
    <mergeCell ref="B977:B986"/>
    <mergeCell ref="C977:C986"/>
    <mergeCell ref="I844:J845"/>
    <mergeCell ref="B847:B858"/>
    <mergeCell ref="C847:C854"/>
    <mergeCell ref="C855:C858"/>
    <mergeCell ref="C868:C877"/>
    <mergeCell ref="B877:B884"/>
    <mergeCell ref="B935:B952"/>
    <mergeCell ref="C935:C941"/>
    <mergeCell ref="C942:C947"/>
    <mergeCell ref="C948:C952"/>
    <mergeCell ref="B899:B912"/>
    <mergeCell ref="C899:C900"/>
    <mergeCell ref="C901:C904"/>
    <mergeCell ref="C905:C908"/>
    <mergeCell ref="C909:C910"/>
    <mergeCell ref="C911:C912"/>
    <mergeCell ref="B859:B867"/>
    <mergeCell ref="C859:C864"/>
    <mergeCell ref="C865:C867"/>
    <mergeCell ref="B887:B891"/>
    <mergeCell ref="C878:C889"/>
    <mergeCell ref="C890:C891"/>
    <mergeCell ref="B892:B898"/>
    <mergeCell ref="C892:C898"/>
    <mergeCell ref="B868:B876"/>
    <mergeCell ref="B791:B803"/>
    <mergeCell ref="C792:C793"/>
    <mergeCell ref="C794:C799"/>
    <mergeCell ref="B836:B839"/>
    <mergeCell ref="C836:C839"/>
    <mergeCell ref="B816:B827"/>
    <mergeCell ref="C816:C823"/>
    <mergeCell ref="C824:C827"/>
    <mergeCell ref="B828:B835"/>
    <mergeCell ref="C828:C835"/>
    <mergeCell ref="I628:J629"/>
    <mergeCell ref="B631:B638"/>
    <mergeCell ref="C631:C632"/>
    <mergeCell ref="C633:C634"/>
    <mergeCell ref="C635:C638"/>
    <mergeCell ref="C762:C765"/>
    <mergeCell ref="C730:C731"/>
    <mergeCell ref="C728:C729"/>
    <mergeCell ref="C748:C751"/>
    <mergeCell ref="C688:C689"/>
    <mergeCell ref="B680:B689"/>
    <mergeCell ref="B667:B678"/>
    <mergeCell ref="B690:B697"/>
    <mergeCell ref="B657:B666"/>
    <mergeCell ref="C657:C662"/>
    <mergeCell ref="C663:C666"/>
    <mergeCell ref="C690:C693"/>
    <mergeCell ref="C694:C697"/>
    <mergeCell ref="C667:C679"/>
    <mergeCell ref="C680:C687"/>
    <mergeCell ref="C645:C646"/>
    <mergeCell ref="C647:C652"/>
    <mergeCell ref="B639:B644"/>
    <mergeCell ref="C639:C642"/>
    <mergeCell ref="B290:B295"/>
    <mergeCell ref="B597:B608"/>
    <mergeCell ref="C597:C608"/>
    <mergeCell ref="C241:C242"/>
    <mergeCell ref="C243:C244"/>
    <mergeCell ref="B245:B250"/>
    <mergeCell ref="C245:C250"/>
    <mergeCell ref="B259:B272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B452:B458"/>
    <mergeCell ref="C491:C492"/>
    <mergeCell ref="C493:C494"/>
    <mergeCell ref="C495:C498"/>
    <mergeCell ref="C511:C522"/>
    <mergeCell ref="C507:C510"/>
    <mergeCell ref="C800:C803"/>
    <mergeCell ref="B752:B761"/>
    <mergeCell ref="C752:C759"/>
    <mergeCell ref="C732:C736"/>
    <mergeCell ref="C737:C740"/>
    <mergeCell ref="B698:B709"/>
    <mergeCell ref="C699:C704"/>
    <mergeCell ref="C705:C708"/>
    <mergeCell ref="B721:B727"/>
    <mergeCell ref="C722:C727"/>
    <mergeCell ref="B711:B720"/>
    <mergeCell ref="C711:C714"/>
    <mergeCell ref="C715:C720"/>
    <mergeCell ref="B728:B741"/>
    <mergeCell ref="C741:C747"/>
    <mergeCell ref="B744:B751"/>
    <mergeCell ref="C766:C791"/>
    <mergeCell ref="B762:B778"/>
    <mergeCell ref="B251:B258"/>
    <mergeCell ref="B205:B217"/>
    <mergeCell ref="C319:C320"/>
    <mergeCell ref="B340:B353"/>
    <mergeCell ref="C342:C345"/>
    <mergeCell ref="C546:C549"/>
    <mergeCell ref="I488:J489"/>
    <mergeCell ref="C452:C456"/>
    <mergeCell ref="C457:C458"/>
    <mergeCell ref="C459:C462"/>
    <mergeCell ref="C463:C474"/>
    <mergeCell ref="C475:C476"/>
    <mergeCell ref="B529:B533"/>
    <mergeCell ref="C529:C530"/>
    <mergeCell ref="C531:C533"/>
    <mergeCell ref="B523:B528"/>
    <mergeCell ref="C523:C528"/>
    <mergeCell ref="B477:B484"/>
    <mergeCell ref="C477:C479"/>
    <mergeCell ref="C480:C482"/>
    <mergeCell ref="C483:C484"/>
    <mergeCell ref="C499:C500"/>
    <mergeCell ref="B459:B476"/>
    <mergeCell ref="B507:B522"/>
    <mergeCell ref="B111:B118"/>
    <mergeCell ref="B121:B125"/>
    <mergeCell ref="C501:C506"/>
    <mergeCell ref="B491:B499"/>
    <mergeCell ref="B302:B313"/>
    <mergeCell ref="C95:C96"/>
    <mergeCell ref="C168:C178"/>
    <mergeCell ref="C161:C164"/>
    <mergeCell ref="C111:C113"/>
    <mergeCell ref="C122:C123"/>
    <mergeCell ref="C124:C125"/>
    <mergeCell ref="C388:C394"/>
    <mergeCell ref="B429:B438"/>
    <mergeCell ref="C429:C431"/>
    <mergeCell ref="B417:B428"/>
    <mergeCell ref="C417:C420"/>
    <mergeCell ref="C421:C424"/>
    <mergeCell ref="B354:B371"/>
    <mergeCell ref="C354:C361"/>
    <mergeCell ref="C376:C387"/>
    <mergeCell ref="B187:B201"/>
    <mergeCell ref="C199:C201"/>
    <mergeCell ref="C255:C256"/>
    <mergeCell ref="C257:C258"/>
    <mergeCell ref="B62:B70"/>
    <mergeCell ref="C62:C65"/>
    <mergeCell ref="C99:C102"/>
    <mergeCell ref="B95:B110"/>
    <mergeCell ref="B51:B61"/>
    <mergeCell ref="C53:C56"/>
    <mergeCell ref="C59:C61"/>
    <mergeCell ref="C107:C110"/>
    <mergeCell ref="C86:C90"/>
    <mergeCell ref="C91:C94"/>
    <mergeCell ref="C82:C83"/>
    <mergeCell ref="B71:B86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B49:B50"/>
    <mergeCell ref="C132:C140"/>
    <mergeCell ref="C71:C73"/>
    <mergeCell ref="C74:C78"/>
    <mergeCell ref="C79:C81"/>
    <mergeCell ref="C84:C85"/>
    <mergeCell ref="C372:C375"/>
    <mergeCell ref="C315:C316"/>
    <mergeCell ref="C317:C318"/>
    <mergeCell ref="B218:B238"/>
    <mergeCell ref="C218:C219"/>
    <mergeCell ref="C220:C221"/>
    <mergeCell ref="C222:C229"/>
    <mergeCell ref="B314:B320"/>
    <mergeCell ref="C330:C333"/>
    <mergeCell ref="C334:C335"/>
    <mergeCell ref="C336:C337"/>
    <mergeCell ref="B126:B140"/>
    <mergeCell ref="B165:B186"/>
    <mergeCell ref="B141:B164"/>
    <mergeCell ref="B338:B339"/>
    <mergeCell ref="C338:C339"/>
    <mergeCell ref="C340:C341"/>
    <mergeCell ref="C348:C353"/>
    <mergeCell ref="C41:C48"/>
    <mergeCell ref="C49:C50"/>
    <mergeCell ref="C103:C104"/>
    <mergeCell ref="C105:C106"/>
    <mergeCell ref="C97:C98"/>
    <mergeCell ref="C118:C121"/>
    <mergeCell ref="C239:C240"/>
    <mergeCell ref="C66:C68"/>
    <mergeCell ref="C251:C254"/>
    <mergeCell ref="C114:C115"/>
    <mergeCell ref="C116:C117"/>
    <mergeCell ref="C181:C186"/>
    <mergeCell ref="C187:C189"/>
    <mergeCell ref="C190:C192"/>
    <mergeCell ref="C193:C195"/>
    <mergeCell ref="C141:C160"/>
    <mergeCell ref="C179:C180"/>
    <mergeCell ref="C209:C217"/>
    <mergeCell ref="C165:C167"/>
    <mergeCell ref="C69:C70"/>
    <mergeCell ref="C129:C131"/>
    <mergeCell ref="C126:C128"/>
    <mergeCell ref="C202:C208"/>
    <mergeCell ref="C196:C198"/>
    <mergeCell ref="C230:C231"/>
    <mergeCell ref="C232:C233"/>
    <mergeCell ref="C234:C236"/>
    <mergeCell ref="C237:C238"/>
    <mergeCell ref="B239:B244"/>
    <mergeCell ref="C550:C551"/>
    <mergeCell ref="C643:C644"/>
    <mergeCell ref="B621:B624"/>
    <mergeCell ref="C279:C285"/>
    <mergeCell ref="C286:C287"/>
    <mergeCell ref="C288:C289"/>
    <mergeCell ref="B296:B301"/>
    <mergeCell ref="C296:C297"/>
    <mergeCell ref="C298:C299"/>
    <mergeCell ref="C300:C301"/>
    <mergeCell ref="C290:C295"/>
    <mergeCell ref="B445:B451"/>
    <mergeCell ref="B589:B596"/>
    <mergeCell ref="C589:C596"/>
    <mergeCell ref="B554:B563"/>
    <mergeCell ref="C554:C563"/>
    <mergeCell ref="C564:C570"/>
    <mergeCell ref="B566:B572"/>
    <mergeCell ref="C571:C572"/>
    <mergeCell ref="B321:B329"/>
    <mergeCell ref="C321:C324"/>
    <mergeCell ref="C325:C329"/>
    <mergeCell ref="C395:C416"/>
    <mergeCell ref="C346:C347"/>
    <mergeCell ref="B913:B922"/>
    <mergeCell ref="C913:C914"/>
    <mergeCell ref="C915:C916"/>
    <mergeCell ref="C917:C922"/>
    <mergeCell ref="B439:B444"/>
    <mergeCell ref="C439:C444"/>
    <mergeCell ref="C445:C449"/>
    <mergeCell ref="C450:C451"/>
    <mergeCell ref="B330:B337"/>
    <mergeCell ref="B500:B506"/>
    <mergeCell ref="C621:C624"/>
    <mergeCell ref="B653:B656"/>
    <mergeCell ref="C653:C656"/>
    <mergeCell ref="B645:B652"/>
    <mergeCell ref="B609:B620"/>
    <mergeCell ref="C609:C616"/>
    <mergeCell ref="C617:C620"/>
    <mergeCell ref="C552:C553"/>
    <mergeCell ref="B546:B549"/>
    <mergeCell ref="B953:B976"/>
    <mergeCell ref="C953:C956"/>
    <mergeCell ref="C957:C964"/>
    <mergeCell ref="C965:C968"/>
    <mergeCell ref="C969:C976"/>
    <mergeCell ref="B534:B545"/>
    <mergeCell ref="C534:C540"/>
    <mergeCell ref="B550:B551"/>
    <mergeCell ref="B552:B553"/>
    <mergeCell ref="B923:B934"/>
    <mergeCell ref="C923:C934"/>
    <mergeCell ref="C541:C545"/>
    <mergeCell ref="B581:B588"/>
    <mergeCell ref="C581:C586"/>
    <mergeCell ref="C587:C588"/>
    <mergeCell ref="B573:B580"/>
    <mergeCell ref="C573:C578"/>
    <mergeCell ref="C579:C580"/>
    <mergeCell ref="B808:B815"/>
    <mergeCell ref="C808:C813"/>
    <mergeCell ref="C814:C815"/>
    <mergeCell ref="B804:B807"/>
    <mergeCell ref="C804:C805"/>
    <mergeCell ref="C806:C80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21"/>
  <sheetViews>
    <sheetView topLeftCell="A606" workbookViewId="0">
      <selection activeCell="K621" sqref="K621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97" t="s">
        <v>447</v>
      </c>
      <c r="C4" s="97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99"/>
      <c r="C5" s="99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97" t="s">
        <v>449</v>
      </c>
      <c r="C6" s="97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98"/>
      <c r="C7" s="98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98"/>
      <c r="C8" s="98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98"/>
      <c r="C9" s="98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98"/>
      <c r="C10" s="98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98"/>
      <c r="C11" s="98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98"/>
      <c r="C12" s="98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99"/>
      <c r="C13" s="99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101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102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102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101" t="s">
        <v>451</v>
      </c>
      <c r="C17" s="102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102"/>
      <c r="C18" s="102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103"/>
      <c r="C19" s="103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97" t="s">
        <v>452</v>
      </c>
      <c r="C20" s="97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98"/>
      <c r="C21" s="98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98"/>
      <c r="C22" s="98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99"/>
      <c r="C23" s="99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97" t="s">
        <v>454</v>
      </c>
      <c r="C24" s="97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98"/>
      <c r="C25" s="98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98"/>
      <c r="C26" s="98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99"/>
      <c r="C27" s="99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101" t="s">
        <v>456</v>
      </c>
      <c r="C30" s="101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102"/>
      <c r="C31" s="102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102"/>
      <c r="C32" s="102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103"/>
      <c r="C33" s="103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97" t="s">
        <v>457</v>
      </c>
      <c r="C34" s="97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98"/>
      <c r="C35" s="98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99"/>
      <c r="C36" s="99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101" t="s">
        <v>458</v>
      </c>
      <c r="C37" s="101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102"/>
      <c r="C38" s="102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102"/>
      <c r="C39" s="102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102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103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101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101" t="s">
        <v>459</v>
      </c>
      <c r="C43" s="102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102"/>
      <c r="C44" s="102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103"/>
      <c r="C45" s="103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97" t="s">
        <v>462</v>
      </c>
      <c r="C46" s="97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98"/>
      <c r="C47" s="98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98"/>
      <c r="C48" s="98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99"/>
      <c r="C49" s="99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97" t="s">
        <v>463</v>
      </c>
      <c r="C50" s="97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98"/>
      <c r="C51" s="98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98"/>
      <c r="C52" s="98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99"/>
      <c r="C53" s="99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97" t="s">
        <v>467</v>
      </c>
      <c r="C54" s="97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98"/>
      <c r="C55" s="98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98"/>
      <c r="C56" s="98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99"/>
      <c r="C57" s="99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97" t="s">
        <v>468</v>
      </c>
      <c r="C58" s="97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98"/>
      <c r="C59" s="98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99"/>
      <c r="C60" s="99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97" t="s">
        <v>472</v>
      </c>
      <c r="C61" s="97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99"/>
      <c r="C62" s="99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97" t="s">
        <v>475</v>
      </c>
      <c r="C63" s="97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98"/>
      <c r="C64" s="98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98"/>
      <c r="C65" s="98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99"/>
      <c r="C66" s="99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97" t="s">
        <v>478</v>
      </c>
      <c r="C67" s="97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98"/>
      <c r="C68" s="98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98"/>
      <c r="C69" s="98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98"/>
      <c r="C70" s="98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98"/>
      <c r="C71" s="98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99"/>
      <c r="C72" s="99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97" t="s">
        <v>480</v>
      </c>
      <c r="C73" s="97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98"/>
      <c r="C74" s="98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98"/>
      <c r="C75" s="98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98"/>
      <c r="C76" s="98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98"/>
      <c r="C77" s="98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99"/>
      <c r="C78" s="99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97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98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98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98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98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98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98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98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97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98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98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98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98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99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114" t="s">
        <v>487</v>
      </c>
      <c r="C99" s="97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116"/>
      <c r="C100" s="99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114" t="s">
        <v>489</v>
      </c>
      <c r="C101" s="97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115"/>
      <c r="C102" s="98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115"/>
      <c r="C103" s="98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116"/>
      <c r="C104" s="99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114" t="s">
        <v>490</v>
      </c>
      <c r="C105" s="97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115"/>
      <c r="C106" s="98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115"/>
      <c r="C107" s="98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115"/>
      <c r="C108" s="98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115"/>
      <c r="C109" s="98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116"/>
      <c r="C110" s="99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114" t="s">
        <v>492</v>
      </c>
      <c r="C111" s="97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115"/>
      <c r="C112" s="98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115"/>
      <c r="C113" s="98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115"/>
      <c r="C114" s="98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115"/>
      <c r="C115" s="98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115"/>
      <c r="C116" s="98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115"/>
      <c r="C117" s="98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115"/>
      <c r="C118" s="98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115"/>
      <c r="C119" s="98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115"/>
      <c r="C120" s="98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115"/>
      <c r="C121" s="98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116"/>
      <c r="C122" s="99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114" t="s">
        <v>493</v>
      </c>
      <c r="C123" s="97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115"/>
      <c r="C124" s="98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115"/>
      <c r="C125" s="98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115"/>
      <c r="C126" s="98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115"/>
      <c r="C127" s="98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115"/>
      <c r="C128" s="98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115"/>
      <c r="C129" s="98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116"/>
      <c r="C130" s="99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114" t="s">
        <v>496</v>
      </c>
      <c r="C131" s="97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115"/>
      <c r="C132" s="98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115"/>
      <c r="C133" s="98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115"/>
      <c r="C134" s="98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115"/>
      <c r="C135" s="98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115"/>
      <c r="C136" s="98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115"/>
      <c r="C137" s="98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115"/>
      <c r="C138" s="98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115"/>
      <c r="C139" s="98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115"/>
      <c r="C140" s="98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116"/>
      <c r="C141" s="99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114" t="s">
        <v>497</v>
      </c>
      <c r="C142" s="97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115"/>
      <c r="C143" s="98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115"/>
      <c r="C144" s="98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115"/>
      <c r="C145" s="98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115"/>
      <c r="C146" s="98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116"/>
      <c r="C147" s="99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114" t="s">
        <v>498</v>
      </c>
      <c r="C148" s="97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116"/>
      <c r="C149" s="99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117" t="s">
        <v>499</v>
      </c>
      <c r="C150" s="101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118"/>
      <c r="C151" s="102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118"/>
      <c r="C152" s="102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118"/>
      <c r="C153" s="102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118"/>
      <c r="C154" s="102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118"/>
      <c r="C155" s="102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119"/>
      <c r="C156" s="103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117" t="s">
        <v>501</v>
      </c>
      <c r="C157" s="101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118"/>
      <c r="C158" s="102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118"/>
      <c r="C159" s="102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118"/>
      <c r="C160" s="102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118"/>
      <c r="C161" s="102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118"/>
      <c r="C162" s="102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119"/>
      <c r="C163" s="103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114" t="s">
        <v>503</v>
      </c>
      <c r="C164" s="97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115"/>
      <c r="C165" s="98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115"/>
      <c r="C166" s="98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115"/>
      <c r="C167" s="98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115"/>
      <c r="C168" s="98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115"/>
      <c r="C169" s="98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115"/>
      <c r="C170" s="98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115"/>
      <c r="C171" s="98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115"/>
      <c r="C172" s="98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115"/>
      <c r="C173" s="98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115"/>
      <c r="C174" s="98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115"/>
      <c r="C175" s="98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115"/>
      <c r="C176" s="98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115"/>
      <c r="C177" s="98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115"/>
      <c r="C178" s="98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115"/>
      <c r="C179" s="98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115"/>
      <c r="C180" s="98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115"/>
      <c r="C181" s="98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115"/>
      <c r="C182" s="98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116"/>
      <c r="C183" s="99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114" t="s">
        <v>506</v>
      </c>
      <c r="C184" s="97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115"/>
      <c r="C185" s="98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115"/>
      <c r="C186" s="98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115"/>
      <c r="C187" s="98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115"/>
      <c r="C188" s="98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115"/>
      <c r="C189" s="98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115"/>
      <c r="C190" s="98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115"/>
      <c r="C191" s="98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115"/>
      <c r="C192" s="98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115"/>
      <c r="C193" s="98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115"/>
      <c r="C194" s="98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115"/>
      <c r="C195" s="98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115"/>
      <c r="C196" s="98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115"/>
      <c r="C197" s="98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115"/>
      <c r="C198" s="98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116"/>
      <c r="C199" s="99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114" t="s">
        <v>507</v>
      </c>
      <c r="C200" s="97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115"/>
      <c r="C201" s="98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115"/>
      <c r="C202" s="98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115"/>
      <c r="C203" s="98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115"/>
      <c r="C204" s="98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115"/>
      <c r="C205" s="98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115"/>
      <c r="C206" s="98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116"/>
      <c r="C207" s="99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114" t="s">
        <v>509</v>
      </c>
      <c r="C208" s="97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115"/>
      <c r="C209" s="98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115"/>
      <c r="C210" s="98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115"/>
      <c r="C211" s="98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115"/>
      <c r="C212" s="98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115"/>
      <c r="C213" s="98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116"/>
      <c r="C214" s="99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114" t="s">
        <v>510</v>
      </c>
      <c r="C215" s="97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115"/>
      <c r="C216" s="98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115"/>
      <c r="C217" s="98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116"/>
      <c r="C218" s="99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114" t="s">
        <v>512</v>
      </c>
      <c r="C219" s="97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115"/>
      <c r="C220" s="98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115"/>
      <c r="C221" s="98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115"/>
      <c r="C222" s="98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115"/>
      <c r="C223" s="98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115"/>
      <c r="C224" s="98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115"/>
      <c r="C225" s="98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116"/>
      <c r="C226" s="99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114" t="s">
        <v>516</v>
      </c>
      <c r="C227" s="97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115"/>
      <c r="C228" s="98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115"/>
      <c r="C229" s="98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116"/>
      <c r="C230" s="99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114" t="s">
        <v>517</v>
      </c>
      <c r="C231" s="97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115"/>
      <c r="C232" s="98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115"/>
      <c r="C233" s="98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115"/>
      <c r="C234" s="98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115"/>
      <c r="C235" s="98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115"/>
      <c r="C236" s="98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115"/>
      <c r="C237" s="98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115"/>
      <c r="C238" s="98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115"/>
      <c r="C239" s="98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115"/>
      <c r="C240" s="98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115"/>
      <c r="C241" s="98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116"/>
      <c r="C242" s="99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114" t="s">
        <v>518</v>
      </c>
      <c r="C243" s="97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115"/>
      <c r="C244" s="98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115"/>
      <c r="C245" s="98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115"/>
      <c r="C246" s="98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115"/>
      <c r="C247" s="98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115"/>
      <c r="C248" s="98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115"/>
      <c r="C249" s="98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116"/>
      <c r="C250" s="99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104" t="s">
        <v>527</v>
      </c>
      <c r="K255" s="105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106"/>
      <c r="K256" s="107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97" t="s">
        <v>519</v>
      </c>
      <c r="C258" s="97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98"/>
      <c r="C259" s="98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98"/>
      <c r="C260" s="98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98"/>
      <c r="C261" s="98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98"/>
      <c r="C262" s="98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99"/>
      <c r="C263" s="99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97" t="s">
        <v>522</v>
      </c>
      <c r="C264" s="97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98"/>
      <c r="C265" s="98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98"/>
      <c r="C266" s="98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98"/>
      <c r="C267" s="98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99"/>
      <c r="C268" s="99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104" t="s">
        <v>527</v>
      </c>
      <c r="K269" s="105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106"/>
      <c r="K270" s="107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97" t="s">
        <v>523</v>
      </c>
      <c r="C272" s="97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98"/>
      <c r="C273" s="98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98"/>
      <c r="C274" s="98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98"/>
      <c r="C275" s="98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98"/>
      <c r="C276" s="98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99"/>
      <c r="C277" s="99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97" t="s">
        <v>524</v>
      </c>
      <c r="C278" s="97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98"/>
      <c r="C279" s="98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98"/>
      <c r="C280" s="98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98"/>
      <c r="C281" s="98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98"/>
      <c r="C282" s="98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98"/>
      <c r="C283" s="98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98"/>
      <c r="C284" s="98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99"/>
      <c r="C285" s="99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97" t="s">
        <v>528</v>
      </c>
      <c r="C286" s="97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98"/>
      <c r="C287" s="98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98"/>
      <c r="C288" s="98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98"/>
      <c r="C289" s="98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98"/>
      <c r="C290" s="98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98"/>
      <c r="C291" s="98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98"/>
      <c r="C292" s="98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99"/>
      <c r="C293" s="99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97" t="s">
        <v>529</v>
      </c>
      <c r="C294" s="97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98"/>
      <c r="C295" s="98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98"/>
      <c r="C296" s="98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98"/>
      <c r="C297" s="98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98"/>
      <c r="C298" s="98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98"/>
      <c r="C299" s="98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98"/>
      <c r="C300" s="98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98"/>
      <c r="C301" s="98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98"/>
      <c r="C302" s="98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98"/>
      <c r="C303" s="98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98"/>
      <c r="C304" s="98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98"/>
      <c r="C305" s="98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98"/>
      <c r="C306" s="98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98"/>
      <c r="C307" s="98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98"/>
      <c r="C308" s="98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99"/>
      <c r="C309" s="99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97" t="s">
        <v>531</v>
      </c>
      <c r="C310" s="97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99"/>
      <c r="C311" s="99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97" t="s">
        <v>532</v>
      </c>
      <c r="C312" s="97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99"/>
      <c r="C313" s="99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97" t="s">
        <v>534</v>
      </c>
      <c r="C314" s="97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99"/>
      <c r="C315" s="99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97" t="s">
        <v>535</v>
      </c>
      <c r="C316" s="97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98"/>
      <c r="C317" s="98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98"/>
      <c r="C318" s="98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98"/>
      <c r="C319" s="98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98"/>
      <c r="C320" s="98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98"/>
      <c r="C321" s="98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98"/>
      <c r="C322" s="98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98"/>
      <c r="C323" s="98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98"/>
      <c r="C324" s="98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99"/>
      <c r="C325" s="99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97" t="s">
        <v>537</v>
      </c>
      <c r="C326" s="97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98"/>
      <c r="C327" s="98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98"/>
      <c r="C328" s="98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98"/>
      <c r="C329" s="98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98"/>
      <c r="C330" s="98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98"/>
      <c r="C331" s="98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99"/>
      <c r="C332" s="99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97" t="s">
        <v>538</v>
      </c>
      <c r="C333" s="97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98"/>
      <c r="C334" s="98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98"/>
      <c r="C335" s="98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98"/>
      <c r="C336" s="98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99"/>
      <c r="C337" s="99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101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102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102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102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102" t="s">
        <v>544</v>
      </c>
      <c r="C342" s="102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102"/>
      <c r="C343" s="102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103"/>
      <c r="C344" s="103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101" t="s">
        <v>540</v>
      </c>
      <c r="C345" s="101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102"/>
      <c r="C346" s="102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102"/>
      <c r="C347" s="102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103"/>
      <c r="C348" s="103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97" t="s">
        <v>542</v>
      </c>
      <c r="C349" s="97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98"/>
      <c r="C350" s="98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98"/>
      <c r="C351" s="98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99"/>
      <c r="C352" s="99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101" t="s">
        <v>543</v>
      </c>
      <c r="C353" s="97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102"/>
      <c r="C354" s="98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102"/>
      <c r="C355" s="98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103"/>
      <c r="C356" s="99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101" t="s">
        <v>546</v>
      </c>
      <c r="C357" s="97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102"/>
      <c r="C358" s="98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102"/>
      <c r="C359" s="98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102"/>
      <c r="C360" s="98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102"/>
      <c r="C361" s="98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103"/>
      <c r="C362" s="99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97" t="s">
        <v>548</v>
      </c>
      <c r="C363" s="97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98"/>
      <c r="C364" s="98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98"/>
      <c r="C365" s="98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98"/>
      <c r="C366" s="98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98"/>
      <c r="C367" s="98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98"/>
      <c r="C368" s="98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99"/>
      <c r="C369" s="99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97" t="s">
        <v>550</v>
      </c>
      <c r="C370" s="97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99"/>
      <c r="C371" s="99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104" t="s">
        <v>527</v>
      </c>
      <c r="K376" s="105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106"/>
      <c r="K377" s="107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97" t="s">
        <v>551</v>
      </c>
      <c r="C379" s="97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98"/>
      <c r="C380" s="98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98"/>
      <c r="C381" s="98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98"/>
      <c r="C382" s="98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98"/>
      <c r="C383" s="98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98"/>
      <c r="C384" s="98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98"/>
      <c r="C385" s="98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99"/>
      <c r="C386" s="99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97" t="s">
        <v>554</v>
      </c>
      <c r="C387" s="97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98"/>
      <c r="C388" s="98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98"/>
      <c r="C389" s="98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98"/>
      <c r="C390" s="98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98"/>
      <c r="C391" s="98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98"/>
      <c r="C392" s="98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98"/>
      <c r="C393" s="98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98"/>
      <c r="C394" s="98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98"/>
      <c r="C395" s="98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98"/>
      <c r="C396" s="98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98"/>
      <c r="C397" s="98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99"/>
      <c r="C398" s="99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97" t="s">
        <v>555</v>
      </c>
      <c r="C399" s="97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98"/>
      <c r="C400" s="98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98"/>
      <c r="C401" s="98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98"/>
      <c r="C402" s="98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98"/>
      <c r="C403" s="98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98"/>
      <c r="C404" s="98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98"/>
      <c r="C405" s="98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98"/>
      <c r="C406" s="98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98"/>
      <c r="C407" s="98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99"/>
      <c r="C408" s="99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97" t="s">
        <v>556</v>
      </c>
      <c r="C409" s="97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98"/>
      <c r="C410" s="98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98"/>
      <c r="C411" s="98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98"/>
      <c r="C412" s="98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98"/>
      <c r="C413" s="98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99"/>
      <c r="C414" s="99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97" t="s">
        <v>557</v>
      </c>
      <c r="C415" s="97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98"/>
      <c r="C416" s="98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98"/>
      <c r="C417" s="98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98"/>
      <c r="C418" s="98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98"/>
      <c r="C419" s="98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99"/>
      <c r="C420" s="99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97" t="s">
        <v>558</v>
      </c>
      <c r="C421" s="97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98"/>
      <c r="C422" s="98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98"/>
      <c r="C423" s="98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98"/>
      <c r="C424" s="98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98"/>
      <c r="C425" s="98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98"/>
      <c r="C426" s="98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99"/>
      <c r="C427" s="99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97" t="s">
        <v>559</v>
      </c>
      <c r="C428" s="97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98"/>
      <c r="C429" s="98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98"/>
      <c r="C430" s="98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98"/>
      <c r="C431" s="98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98"/>
      <c r="C432" s="98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99"/>
      <c r="C433" s="99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97">
        <v>11.042018000000001</v>
      </c>
      <c r="C434" s="97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98"/>
      <c r="C435" s="98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98"/>
      <c r="C436" s="98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98"/>
      <c r="C437" s="98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98"/>
      <c r="C438" s="98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99"/>
      <c r="C439" s="99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101" t="s">
        <v>562</v>
      </c>
      <c r="C440" s="101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102"/>
      <c r="C441" s="102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102"/>
      <c r="C442" s="102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102"/>
      <c r="C443" s="102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102"/>
      <c r="C444" s="102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102"/>
      <c r="C445" s="102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102"/>
      <c r="C446" s="102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103"/>
      <c r="C447" s="103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97" t="s">
        <v>563</v>
      </c>
      <c r="C448" s="97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98"/>
      <c r="C449" s="98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98"/>
      <c r="C450" s="98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98"/>
      <c r="C451" s="98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98"/>
      <c r="C452" s="98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98"/>
      <c r="C453" s="98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98"/>
      <c r="C454" s="98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98"/>
      <c r="C455" s="98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98"/>
      <c r="C456" s="98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98"/>
      <c r="C457" s="98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98"/>
      <c r="C458" s="98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99"/>
      <c r="C459" s="99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97" t="s">
        <v>564</v>
      </c>
      <c r="C460" s="97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98"/>
      <c r="C461" s="98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98"/>
      <c r="C462" s="98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98"/>
      <c r="C463" s="98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98"/>
      <c r="C464" s="98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98"/>
      <c r="C465" s="98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98"/>
      <c r="C466" s="98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98"/>
      <c r="C467" s="98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99"/>
      <c r="C468" s="99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97" t="s">
        <v>565</v>
      </c>
      <c r="C469" s="97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98"/>
      <c r="C470" s="98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98"/>
      <c r="C471" s="98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98"/>
      <c r="C472" s="98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98"/>
      <c r="C473" s="98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98"/>
      <c r="C474" s="98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98"/>
      <c r="C475" s="98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98"/>
      <c r="C476" s="98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98"/>
      <c r="C477" s="98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99"/>
      <c r="C478" s="99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97" t="s">
        <v>567</v>
      </c>
      <c r="C479" s="97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98"/>
      <c r="C480" s="98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98"/>
      <c r="C481" s="98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98"/>
      <c r="C482" s="98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98"/>
      <c r="C483" s="98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99"/>
      <c r="C484" s="99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97" t="s">
        <v>568</v>
      </c>
      <c r="C485" s="97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98"/>
      <c r="C486" s="98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98"/>
      <c r="C487" s="98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98"/>
      <c r="C488" s="98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98"/>
      <c r="C489" s="98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98"/>
      <c r="C490" s="98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98"/>
      <c r="C491" s="98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99"/>
      <c r="C492" s="99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101" t="s">
        <v>570</v>
      </c>
      <c r="C493" s="101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102"/>
      <c r="C494" s="102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102"/>
      <c r="C495" s="102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102"/>
      <c r="C496" s="102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102"/>
      <c r="C497" s="102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102"/>
      <c r="C498" s="102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102"/>
      <c r="C499" s="102"/>
      <c r="D499" s="13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2" t="s">
        <v>571</v>
      </c>
      <c r="C500" s="102"/>
      <c r="D500" s="5"/>
      <c r="E500" s="1"/>
      <c r="F500" s="1">
        <v>10570</v>
      </c>
      <c r="G500" s="1"/>
      <c r="H500" s="1">
        <f>F500-D499</f>
        <v>7</v>
      </c>
      <c r="I500" s="5"/>
      <c r="J500" s="5"/>
      <c r="K500" s="5"/>
    </row>
    <row r="501" spans="2:11">
      <c r="B501" s="29" t="s">
        <v>570</v>
      </c>
      <c r="C501" s="103"/>
      <c r="D501" s="13">
        <v>10563</v>
      </c>
      <c r="E501" s="1"/>
      <c r="F501" s="1"/>
      <c r="G501" s="1"/>
      <c r="H501" s="1"/>
      <c r="I501" s="5" t="s">
        <v>13</v>
      </c>
      <c r="J501" s="5">
        <f>H493+H494+H495+H496+H497+H498</f>
        <v>44</v>
      </c>
      <c r="K501" s="5">
        <f>J501*75</f>
        <v>3300</v>
      </c>
    </row>
    <row r="502" spans="2:11">
      <c r="B502" s="101" t="s">
        <v>571</v>
      </c>
      <c r="C502" s="101" t="s">
        <v>549</v>
      </c>
      <c r="D502" s="5"/>
      <c r="E502" s="1"/>
      <c r="F502" s="1">
        <v>10570</v>
      </c>
      <c r="G502" s="1"/>
      <c r="H502" s="1">
        <v>7</v>
      </c>
      <c r="I502" s="5"/>
      <c r="J502" s="5"/>
      <c r="K502" s="5"/>
    </row>
    <row r="503" spans="2:11">
      <c r="B503" s="102"/>
      <c r="C503" s="102"/>
      <c r="D503" s="5"/>
      <c r="E503" s="1">
        <v>10568</v>
      </c>
      <c r="F503" s="1"/>
      <c r="G503" s="1">
        <v>10586</v>
      </c>
      <c r="H503" s="1">
        <f>E503-G503</f>
        <v>-18</v>
      </c>
      <c r="I503" s="5"/>
      <c r="J503" s="5"/>
      <c r="K503" s="5"/>
    </row>
    <row r="504" spans="2:11">
      <c r="B504" s="102"/>
      <c r="C504" s="102"/>
      <c r="D504" s="5"/>
      <c r="E504" s="1">
        <v>10568</v>
      </c>
      <c r="F504" s="1"/>
      <c r="G504" s="1">
        <v>10586</v>
      </c>
      <c r="H504" s="1">
        <f>E504-G504</f>
        <v>-18</v>
      </c>
      <c r="I504" s="5"/>
      <c r="J504" s="5"/>
      <c r="K504" s="5"/>
    </row>
    <row r="505" spans="2:11">
      <c r="B505" s="102"/>
      <c r="C505" s="102"/>
      <c r="D505" s="13">
        <v>10607</v>
      </c>
      <c r="E505" s="1"/>
      <c r="F505" s="1">
        <v>10610</v>
      </c>
      <c r="G505" s="1"/>
      <c r="H505" s="1">
        <f>F505-D505</f>
        <v>3</v>
      </c>
      <c r="I505" s="5"/>
      <c r="J505" s="5"/>
      <c r="K505" s="5"/>
    </row>
    <row r="506" spans="2:11">
      <c r="B506" s="103"/>
      <c r="C506" s="103"/>
      <c r="D506" s="13">
        <v>10607</v>
      </c>
      <c r="E506" s="1"/>
      <c r="F506" s="1">
        <v>10610</v>
      </c>
      <c r="G506" s="1"/>
      <c r="H506" s="1">
        <f>F506-D506</f>
        <v>3</v>
      </c>
      <c r="I506" s="5"/>
      <c r="J506" s="5">
        <f>H500+H502+H503+H504+H505+H506</f>
        <v>-16</v>
      </c>
      <c r="K506" s="5">
        <f>J506*75</f>
        <v>-1200</v>
      </c>
    </row>
    <row r="507" spans="2:11">
      <c r="B507" s="97" t="s">
        <v>574</v>
      </c>
      <c r="C507" s="97" t="s">
        <v>575</v>
      </c>
      <c r="D507" s="13">
        <v>10619</v>
      </c>
      <c r="E507" s="1"/>
      <c r="F507" s="1">
        <v>10604</v>
      </c>
      <c r="G507" s="1"/>
      <c r="H507" s="1">
        <f>F507-D507</f>
        <v>-15</v>
      </c>
      <c r="I507" s="5"/>
      <c r="J507" s="5"/>
      <c r="K507" s="5"/>
    </row>
    <row r="508" spans="2:11">
      <c r="B508" s="99"/>
      <c r="C508" s="99"/>
      <c r="D508" s="13">
        <v>10619</v>
      </c>
      <c r="E508" s="1"/>
      <c r="F508" s="1">
        <v>10604</v>
      </c>
      <c r="G508" s="1"/>
      <c r="H508" s="1">
        <f>F508-D508</f>
        <v>-15</v>
      </c>
      <c r="I508" s="5"/>
      <c r="J508" s="5">
        <f>H507+H508</f>
        <v>-30</v>
      </c>
      <c r="K508" s="5">
        <f>J508*75</f>
        <v>-2250</v>
      </c>
    </row>
    <row r="509" spans="2:11">
      <c r="B509" s="97" t="s">
        <v>578</v>
      </c>
      <c r="C509" s="97" t="s">
        <v>575</v>
      </c>
      <c r="D509" s="13">
        <v>10555</v>
      </c>
      <c r="E509" s="1">
        <v>10613</v>
      </c>
      <c r="F509" s="1"/>
      <c r="G509" s="1"/>
      <c r="H509" s="1">
        <f>E509-D509</f>
        <v>58</v>
      </c>
      <c r="I509" s="5"/>
      <c r="J509" s="5"/>
      <c r="K509" s="5"/>
    </row>
    <row r="510" spans="2:11">
      <c r="B510" s="99"/>
      <c r="C510" s="99"/>
      <c r="D510" s="13">
        <v>10555</v>
      </c>
      <c r="E510" s="1">
        <v>10613</v>
      </c>
      <c r="F510" s="1"/>
      <c r="G510" s="1"/>
      <c r="H510" s="1">
        <f>E510-D510</f>
        <v>58</v>
      </c>
      <c r="I510" s="5"/>
      <c r="J510" s="5">
        <f>H509+H510</f>
        <v>116</v>
      </c>
      <c r="K510" s="5">
        <f>J510*75</f>
        <v>8700</v>
      </c>
    </row>
    <row r="511" spans="2:11">
      <c r="B511" s="97" t="s">
        <v>580</v>
      </c>
      <c r="C511" s="97" t="s">
        <v>575</v>
      </c>
      <c r="D511" s="13">
        <v>10585</v>
      </c>
      <c r="E511" s="1">
        <v>10606</v>
      </c>
      <c r="F511" s="1"/>
      <c r="G511" s="1"/>
      <c r="H511" s="1">
        <f>E511-D511</f>
        <v>21</v>
      </c>
      <c r="I511" s="5"/>
      <c r="J511" s="5"/>
      <c r="K511" s="5"/>
    </row>
    <row r="512" spans="2:11">
      <c r="B512" s="98"/>
      <c r="C512" s="98"/>
      <c r="D512" s="13">
        <v>10585</v>
      </c>
      <c r="E512" s="1">
        <v>10606</v>
      </c>
      <c r="F512" s="1"/>
      <c r="G512" s="1"/>
      <c r="H512" s="1">
        <f>E512-D512</f>
        <v>21</v>
      </c>
      <c r="I512" s="5"/>
      <c r="J512" s="5"/>
      <c r="K512" s="5"/>
    </row>
    <row r="513" spans="2:11">
      <c r="B513" s="98"/>
      <c r="C513" s="98"/>
      <c r="D513" s="13">
        <v>10600</v>
      </c>
      <c r="E513" s="1"/>
      <c r="F513" s="1">
        <v>10624</v>
      </c>
      <c r="G513" s="1"/>
      <c r="H513" s="1">
        <f>F513-D513</f>
        <v>24</v>
      </c>
      <c r="I513" s="5"/>
      <c r="J513" s="5"/>
      <c r="K513" s="5"/>
    </row>
    <row r="514" spans="2:11">
      <c r="B514" s="98"/>
      <c r="C514" s="98"/>
      <c r="D514" s="13">
        <v>10600</v>
      </c>
      <c r="E514" s="1"/>
      <c r="F514" s="1">
        <v>10637</v>
      </c>
      <c r="G514" s="1"/>
      <c r="H514" s="1">
        <f t="shared" ref="H514:H515" si="56">F514-D514</f>
        <v>37</v>
      </c>
      <c r="I514" s="5"/>
      <c r="J514" s="5"/>
      <c r="K514" s="5"/>
    </row>
    <row r="515" spans="2:11">
      <c r="B515" s="99"/>
      <c r="C515" s="99"/>
      <c r="D515" s="13">
        <v>10600</v>
      </c>
      <c r="E515" s="1"/>
      <c r="F515" s="1">
        <v>10642</v>
      </c>
      <c r="G515" s="1"/>
      <c r="H515" s="1">
        <f t="shared" si="56"/>
        <v>42</v>
      </c>
      <c r="I515" s="5"/>
      <c r="J515" s="5">
        <f>H511+H512+H513+H514+H515</f>
        <v>145</v>
      </c>
      <c r="K515" s="5">
        <f>J515*75</f>
        <v>10875</v>
      </c>
    </row>
    <row r="516" spans="2:11">
      <c r="B516" s="97" t="s">
        <v>582</v>
      </c>
      <c r="C516" s="97" t="s">
        <v>575</v>
      </c>
      <c r="D516" s="13">
        <v>10665</v>
      </c>
      <c r="E516" s="1"/>
      <c r="F516" s="1">
        <v>10692</v>
      </c>
      <c r="G516" s="1"/>
      <c r="H516" s="1">
        <f>F516-D516</f>
        <v>27</v>
      </c>
      <c r="I516" s="5"/>
      <c r="J516" s="5"/>
      <c r="K516" s="5"/>
    </row>
    <row r="517" spans="2:11">
      <c r="B517" s="98"/>
      <c r="C517" s="98"/>
      <c r="D517" s="13">
        <v>10665</v>
      </c>
      <c r="E517" s="1"/>
      <c r="F517" s="1">
        <v>10699</v>
      </c>
      <c r="G517" s="1"/>
      <c r="H517" s="1">
        <f t="shared" ref="H517:H519" si="57">F517-D517</f>
        <v>34</v>
      </c>
      <c r="I517" s="5"/>
      <c r="J517" s="5"/>
      <c r="K517" s="5"/>
    </row>
    <row r="518" spans="2:11">
      <c r="B518" s="98"/>
      <c r="C518" s="98"/>
      <c r="D518" s="13">
        <v>10665</v>
      </c>
      <c r="E518" s="1"/>
      <c r="F518" s="1">
        <v>10706</v>
      </c>
      <c r="G518" s="1"/>
      <c r="H518" s="1">
        <f t="shared" si="57"/>
        <v>41</v>
      </c>
      <c r="I518" s="5"/>
      <c r="J518" s="5"/>
      <c r="K518" s="5"/>
    </row>
    <row r="519" spans="2:11">
      <c r="B519" s="98"/>
      <c r="C519" s="98"/>
      <c r="D519" s="13">
        <v>10665</v>
      </c>
      <c r="E519" s="1"/>
      <c r="F519" s="1">
        <v>10706</v>
      </c>
      <c r="G519" s="1"/>
      <c r="H519" s="1">
        <f t="shared" si="57"/>
        <v>41</v>
      </c>
      <c r="I519" s="5"/>
      <c r="J519" s="5"/>
      <c r="K519" s="5"/>
    </row>
    <row r="520" spans="2:11">
      <c r="B520" s="98"/>
      <c r="C520" s="98"/>
      <c r="D520" s="13"/>
      <c r="E520" s="1">
        <v>10709</v>
      </c>
      <c r="F520" s="1"/>
      <c r="G520" s="1">
        <v>10735</v>
      </c>
      <c r="H520" s="1">
        <f>E520-G520</f>
        <v>-26</v>
      </c>
      <c r="I520" s="5"/>
      <c r="J520" s="5"/>
      <c r="K520" s="5"/>
    </row>
    <row r="521" spans="2:11">
      <c r="B521" s="99"/>
      <c r="C521" s="99"/>
      <c r="D521" s="13"/>
      <c r="E521" s="1">
        <v>10709</v>
      </c>
      <c r="F521" s="1"/>
      <c r="G521" s="1">
        <v>10735</v>
      </c>
      <c r="H521" s="1">
        <f>E521-G521</f>
        <v>-26</v>
      </c>
      <c r="I521" s="5"/>
      <c r="J521" s="5">
        <f>H516+H517+H518+H519+H520+H521</f>
        <v>91</v>
      </c>
      <c r="K521" s="5">
        <f>J521*75</f>
        <v>6825</v>
      </c>
    </row>
    <row r="522" spans="2:11">
      <c r="B522" s="97" t="s">
        <v>583</v>
      </c>
      <c r="C522" s="97" t="s">
        <v>575</v>
      </c>
      <c r="D522" s="13">
        <v>10760</v>
      </c>
      <c r="E522" s="1"/>
      <c r="F522" s="1">
        <v>10780</v>
      </c>
      <c r="G522" s="1"/>
      <c r="H522" s="1">
        <f>F522-D522</f>
        <v>20</v>
      </c>
      <c r="I522" s="5"/>
      <c r="J522" s="5"/>
      <c r="K522" s="5"/>
    </row>
    <row r="523" spans="2:11">
      <c r="B523" s="98"/>
      <c r="C523" s="98"/>
      <c r="D523" s="13">
        <v>10760</v>
      </c>
      <c r="E523" s="1"/>
      <c r="F523" s="1">
        <v>10780</v>
      </c>
      <c r="G523" s="1"/>
      <c r="H523" s="1">
        <f t="shared" ref="H523:H524" si="58">F523-D523</f>
        <v>20</v>
      </c>
      <c r="I523" s="5"/>
      <c r="J523" s="5"/>
      <c r="K523" s="5"/>
    </row>
    <row r="524" spans="2:11">
      <c r="B524" s="99"/>
      <c r="C524" s="99"/>
      <c r="D524" s="13">
        <v>10760</v>
      </c>
      <c r="E524" s="1"/>
      <c r="F524" s="1">
        <v>10771</v>
      </c>
      <c r="G524" s="1"/>
      <c r="H524" s="1">
        <f t="shared" si="58"/>
        <v>11</v>
      </c>
      <c r="I524" s="5"/>
      <c r="J524" s="5">
        <f>H522+H523+H524</f>
        <v>51</v>
      </c>
      <c r="K524" s="5">
        <f>J524*75</f>
        <v>3825</v>
      </c>
    </row>
    <row r="525" spans="2:11">
      <c r="B525" s="1"/>
      <c r="C525" s="1"/>
      <c r="D525" s="1"/>
      <c r="E525" s="1"/>
      <c r="F525" s="1"/>
      <c r="G525" s="1"/>
      <c r="H525" s="5">
        <f>SUM(H379:H524)</f>
        <v>1991</v>
      </c>
      <c r="I525" s="5">
        <f>H525*75</f>
        <v>149325</v>
      </c>
      <c r="J525" s="1"/>
      <c r="K525" s="1"/>
    </row>
    <row r="528" spans="2:11">
      <c r="B528" s="5" t="s">
        <v>88</v>
      </c>
      <c r="C528" s="5">
        <v>2018</v>
      </c>
      <c r="D528" s="13"/>
      <c r="E528" s="13"/>
      <c r="F528" s="13"/>
      <c r="G528" s="13"/>
      <c r="H528" s="13"/>
      <c r="I528" s="13"/>
      <c r="J528" s="104" t="s">
        <v>527</v>
      </c>
      <c r="K528" s="105"/>
    </row>
    <row r="529" spans="2:11">
      <c r="B529" s="11"/>
      <c r="C529" s="11"/>
      <c r="D529" s="11"/>
      <c r="E529" s="11"/>
      <c r="F529" s="11"/>
      <c r="G529" s="11"/>
      <c r="H529" s="11" t="s">
        <v>4</v>
      </c>
      <c r="I529" s="11"/>
      <c r="J529" s="106"/>
      <c r="K529" s="107"/>
    </row>
    <row r="530" spans="2:11">
      <c r="B530" s="12" t="s">
        <v>0</v>
      </c>
      <c r="C530" s="12" t="s">
        <v>5</v>
      </c>
      <c r="D530" s="12" t="s">
        <v>2</v>
      </c>
      <c r="E530" s="12" t="s">
        <v>6</v>
      </c>
      <c r="F530" s="12" t="s">
        <v>3</v>
      </c>
      <c r="G530" s="12" t="s">
        <v>7</v>
      </c>
      <c r="H530" s="12" t="s">
        <v>8</v>
      </c>
      <c r="I530" s="12" t="s">
        <v>9</v>
      </c>
      <c r="J530" s="76" t="s">
        <v>525</v>
      </c>
      <c r="K530" s="77" t="s">
        <v>526</v>
      </c>
    </row>
    <row r="531" spans="2:11">
      <c r="B531" s="101" t="s">
        <v>584</v>
      </c>
      <c r="C531" s="101" t="s">
        <v>575</v>
      </c>
      <c r="D531" s="1"/>
      <c r="E531" s="1">
        <v>10755</v>
      </c>
      <c r="F531" s="1"/>
      <c r="G531" s="1">
        <v>10767</v>
      </c>
      <c r="H531" s="1">
        <f>E531-G531</f>
        <v>-12</v>
      </c>
      <c r="I531" s="1"/>
      <c r="J531" s="1"/>
      <c r="K531" s="1"/>
    </row>
    <row r="532" spans="2:11">
      <c r="B532" s="102"/>
      <c r="C532" s="102"/>
      <c r="D532" s="1"/>
      <c r="E532" s="1">
        <v>10755</v>
      </c>
      <c r="F532" s="1"/>
      <c r="G532" s="1">
        <v>10767</v>
      </c>
      <c r="H532" s="1">
        <f>E532-G532</f>
        <v>-12</v>
      </c>
      <c r="I532" s="1"/>
      <c r="J532" s="1"/>
      <c r="K532" s="1"/>
    </row>
    <row r="533" spans="2:11">
      <c r="B533" s="102"/>
      <c r="C533" s="102"/>
      <c r="D533" s="1">
        <v>10771</v>
      </c>
      <c r="E533" s="1"/>
      <c r="F533" s="1"/>
      <c r="G533" s="1">
        <v>10760</v>
      </c>
      <c r="H533" s="1">
        <f>G533-D533</f>
        <v>-11</v>
      </c>
      <c r="I533" s="1"/>
      <c r="J533" s="1"/>
      <c r="K533" s="1"/>
    </row>
    <row r="534" spans="2:11">
      <c r="B534" s="102"/>
      <c r="C534" s="102"/>
      <c r="D534" s="1">
        <v>10771</v>
      </c>
      <c r="E534" s="1"/>
      <c r="F534" s="1"/>
      <c r="G534" s="1">
        <v>10760</v>
      </c>
      <c r="H534" s="1">
        <f>G534-D534</f>
        <v>-11</v>
      </c>
      <c r="I534" s="1"/>
      <c r="J534" s="1"/>
      <c r="K534" s="1"/>
    </row>
    <row r="535" spans="2:11">
      <c r="B535" s="102"/>
      <c r="C535" s="102"/>
      <c r="D535" s="1">
        <v>10735</v>
      </c>
      <c r="E535" s="1">
        <v>10755</v>
      </c>
      <c r="F535" s="1"/>
      <c r="G535" s="1"/>
      <c r="H535" s="1">
        <f>E535-D535</f>
        <v>20</v>
      </c>
      <c r="I535" s="1"/>
      <c r="J535" s="1"/>
      <c r="K535" s="1"/>
    </row>
    <row r="536" spans="2:11">
      <c r="B536" s="102"/>
      <c r="C536" s="102"/>
      <c r="D536" s="1">
        <v>10722</v>
      </c>
      <c r="E536" s="1">
        <v>10755</v>
      </c>
      <c r="F536" s="1"/>
      <c r="G536" s="1"/>
      <c r="H536" s="1">
        <f t="shared" ref="H536:H538" si="59">E536-D536</f>
        <v>33</v>
      </c>
      <c r="I536" s="1"/>
      <c r="J536" s="1"/>
      <c r="K536" s="1"/>
    </row>
    <row r="537" spans="2:11">
      <c r="B537" s="102"/>
      <c r="C537" s="102"/>
      <c r="D537" s="1">
        <v>10714</v>
      </c>
      <c r="E537" s="1">
        <v>10755</v>
      </c>
      <c r="F537" s="1"/>
      <c r="G537" s="1"/>
      <c r="H537" s="1">
        <f t="shared" si="59"/>
        <v>41</v>
      </c>
      <c r="I537" s="1"/>
      <c r="J537" s="1"/>
      <c r="K537" s="1"/>
    </row>
    <row r="538" spans="2:11">
      <c r="B538" s="102"/>
      <c r="C538" s="102"/>
      <c r="D538" s="1">
        <v>10714</v>
      </c>
      <c r="E538" s="1">
        <v>10755</v>
      </c>
      <c r="F538" s="1"/>
      <c r="G538" s="1"/>
      <c r="H538" s="1">
        <f t="shared" si="59"/>
        <v>41</v>
      </c>
      <c r="I538" s="1"/>
      <c r="J538" s="1"/>
      <c r="K538" s="1"/>
    </row>
    <row r="539" spans="2:11">
      <c r="B539" s="102"/>
      <c r="C539" s="102"/>
      <c r="D539" s="1">
        <v>10715</v>
      </c>
      <c r="E539" s="1"/>
      <c r="F539" s="1">
        <v>10737</v>
      </c>
      <c r="G539" s="1"/>
      <c r="H539" s="1">
        <f>F539-D539</f>
        <v>22</v>
      </c>
      <c r="I539" s="1"/>
      <c r="J539" s="1"/>
      <c r="K539" s="1"/>
    </row>
    <row r="540" spans="2:11">
      <c r="B540" s="102"/>
      <c r="C540" s="102"/>
      <c r="D540" s="1">
        <v>10715</v>
      </c>
      <c r="E540" s="1"/>
      <c r="F540" s="1">
        <v>10744</v>
      </c>
      <c r="G540" s="1"/>
      <c r="H540" s="1">
        <f>F540-D540</f>
        <v>29</v>
      </c>
      <c r="I540" s="1"/>
      <c r="J540" s="1"/>
      <c r="K540" s="1"/>
    </row>
    <row r="541" spans="2:11">
      <c r="B541" s="103"/>
      <c r="C541" s="103"/>
      <c r="D541" s="13">
        <v>10715</v>
      </c>
      <c r="E541" s="1"/>
      <c r="F541" s="1"/>
      <c r="G541" s="1"/>
      <c r="H541" s="1"/>
      <c r="I541" s="13" t="s">
        <v>13</v>
      </c>
      <c r="J541" s="5">
        <v>140</v>
      </c>
      <c r="K541" s="5">
        <v>10500</v>
      </c>
    </row>
    <row r="542" spans="2:11">
      <c r="B542" s="101" t="s">
        <v>586</v>
      </c>
      <c r="C542" s="101" t="s">
        <v>575</v>
      </c>
      <c r="D542" s="5"/>
      <c r="E542" s="1"/>
      <c r="F542" s="1">
        <v>10735</v>
      </c>
      <c r="G542" s="1"/>
      <c r="H542" s="1">
        <f>F542-D541</f>
        <v>20</v>
      </c>
      <c r="I542" s="5"/>
      <c r="J542" s="5"/>
      <c r="K542" s="5"/>
    </row>
    <row r="543" spans="2:11">
      <c r="B543" s="102"/>
      <c r="C543" s="102"/>
      <c r="D543" s="13">
        <v>10682</v>
      </c>
      <c r="E543" s="1">
        <v>10707</v>
      </c>
      <c r="F543" s="1"/>
      <c r="G543" s="1"/>
      <c r="H543" s="1">
        <f>E543-D543</f>
        <v>25</v>
      </c>
      <c r="I543" s="5"/>
      <c r="J543" s="5"/>
      <c r="K543" s="5"/>
    </row>
    <row r="544" spans="2:11">
      <c r="B544" s="102"/>
      <c r="C544" s="102"/>
      <c r="D544" s="13">
        <v>10682</v>
      </c>
      <c r="E544" s="1">
        <v>10707</v>
      </c>
      <c r="F544" s="1"/>
      <c r="G544" s="1"/>
      <c r="H544" s="1">
        <f>E544-D544</f>
        <v>25</v>
      </c>
      <c r="I544" s="5"/>
      <c r="J544" s="5"/>
      <c r="K544" s="5"/>
    </row>
    <row r="545" spans="2:11">
      <c r="B545" s="102"/>
      <c r="C545" s="102"/>
      <c r="D545" s="13">
        <v>10687</v>
      </c>
      <c r="E545" s="1"/>
      <c r="F545" s="1">
        <v>10720</v>
      </c>
      <c r="G545" s="1"/>
      <c r="H545" s="1">
        <f>F545-D545</f>
        <v>33</v>
      </c>
      <c r="I545" s="5"/>
      <c r="J545" s="5"/>
      <c r="K545" s="5"/>
    </row>
    <row r="546" spans="2:11">
      <c r="B546" s="102"/>
      <c r="C546" s="102"/>
      <c r="D546" s="13">
        <v>10694</v>
      </c>
      <c r="E546" s="1"/>
      <c r="F546" s="1">
        <v>10728</v>
      </c>
      <c r="G546" s="1"/>
      <c r="H546" s="1">
        <f>F546-D546</f>
        <v>34</v>
      </c>
      <c r="I546" s="5"/>
      <c r="J546" s="5"/>
      <c r="K546" s="5"/>
    </row>
    <row r="547" spans="2:11">
      <c r="B547" s="103"/>
      <c r="C547" s="103"/>
      <c r="D547" s="13">
        <v>10700</v>
      </c>
      <c r="E547" s="1"/>
      <c r="F547" s="1"/>
      <c r="G547" s="1"/>
      <c r="H547" s="1"/>
      <c r="I547" s="13" t="s">
        <v>13</v>
      </c>
      <c r="J547" s="5">
        <f>H542+H543+H544+H545+H546</f>
        <v>137</v>
      </c>
      <c r="K547" s="5">
        <f>J547*75</f>
        <v>10275</v>
      </c>
    </row>
    <row r="548" spans="2:11">
      <c r="B548" s="101" t="s">
        <v>587</v>
      </c>
      <c r="C548" s="101" t="s">
        <v>575</v>
      </c>
      <c r="D548" s="13"/>
      <c r="E548" s="1"/>
      <c r="F548" s="1"/>
      <c r="G548" s="1">
        <v>10682</v>
      </c>
      <c r="H548" s="1">
        <f>G548-D547</f>
        <v>-18</v>
      </c>
      <c r="I548" s="5"/>
      <c r="J548" s="5"/>
      <c r="K548" s="5"/>
    </row>
    <row r="549" spans="2:11">
      <c r="B549" s="102"/>
      <c r="C549" s="102"/>
      <c r="D549" s="13">
        <v>10662</v>
      </c>
      <c r="E549" s="1">
        <v>10682</v>
      </c>
      <c r="F549" s="1"/>
      <c r="G549" s="1"/>
      <c r="H549" s="1">
        <f>E549-D549</f>
        <v>20</v>
      </c>
      <c r="I549" s="5"/>
      <c r="J549" s="5"/>
      <c r="K549" s="5"/>
    </row>
    <row r="550" spans="2:11">
      <c r="B550" s="102"/>
      <c r="C550" s="102"/>
      <c r="D550" s="13">
        <v>10655</v>
      </c>
      <c r="E550" s="1">
        <v>10682</v>
      </c>
      <c r="F550" s="1"/>
      <c r="G550" s="1"/>
      <c r="H550" s="1">
        <f t="shared" ref="H550:H553" si="60">E550-D550</f>
        <v>27</v>
      </c>
      <c r="I550" s="5"/>
      <c r="J550" s="5"/>
      <c r="K550" s="5"/>
    </row>
    <row r="551" spans="2:11">
      <c r="B551" s="102"/>
      <c r="C551" s="102"/>
      <c r="D551" s="13">
        <v>10647</v>
      </c>
      <c r="E551" s="1">
        <v>10682</v>
      </c>
      <c r="F551" s="1"/>
      <c r="G551" s="1"/>
      <c r="H551" s="1">
        <f t="shared" si="60"/>
        <v>35</v>
      </c>
      <c r="I551" s="5"/>
      <c r="J551" s="5"/>
      <c r="K551" s="5"/>
    </row>
    <row r="552" spans="2:11">
      <c r="B552" s="102"/>
      <c r="C552" s="102"/>
      <c r="D552" s="13">
        <v>10641</v>
      </c>
      <c r="E552" s="1">
        <v>10670</v>
      </c>
      <c r="F552" s="1"/>
      <c r="G552" s="1"/>
      <c r="H552" s="1">
        <f t="shared" si="60"/>
        <v>29</v>
      </c>
      <c r="I552" s="5"/>
      <c r="J552" s="5"/>
      <c r="K552" s="5"/>
    </row>
    <row r="553" spans="2:11">
      <c r="B553" s="102"/>
      <c r="C553" s="102"/>
      <c r="D553" s="13">
        <v>10660</v>
      </c>
      <c r="E553" s="1">
        <v>10670</v>
      </c>
      <c r="F553" s="1"/>
      <c r="G553" s="1"/>
      <c r="H553" s="1">
        <f t="shared" si="60"/>
        <v>10</v>
      </c>
      <c r="I553" s="5"/>
      <c r="J553" s="5"/>
      <c r="K553" s="5"/>
    </row>
    <row r="554" spans="2:11">
      <c r="B554" s="102"/>
      <c r="C554" s="102"/>
      <c r="D554" s="5"/>
      <c r="E554" s="1">
        <v>10645</v>
      </c>
      <c r="F554" s="1"/>
      <c r="G554" s="1">
        <v>10660</v>
      </c>
      <c r="H554" s="1">
        <f>E554-G554</f>
        <v>-15</v>
      </c>
      <c r="I554" s="5"/>
      <c r="J554" s="5"/>
      <c r="K554" s="5"/>
    </row>
    <row r="555" spans="2:11">
      <c r="B555" s="103"/>
      <c r="C555" s="103"/>
      <c r="D555" s="5"/>
      <c r="E555" s="1">
        <v>10645</v>
      </c>
      <c r="F555" s="1"/>
      <c r="G555" s="1">
        <v>10660</v>
      </c>
      <c r="H555" s="1">
        <f>E555-G555</f>
        <v>-15</v>
      </c>
      <c r="I555" s="5"/>
      <c r="J555" s="5">
        <f>H548+H549+H550+H551+H552+H553+H554+H555</f>
        <v>73</v>
      </c>
      <c r="K555" s="5">
        <f>J555*75</f>
        <v>5475</v>
      </c>
    </row>
    <row r="556" spans="2:11">
      <c r="B556" s="97" t="s">
        <v>588</v>
      </c>
      <c r="C556" s="97" t="s">
        <v>575</v>
      </c>
      <c r="D556" s="13">
        <v>10680</v>
      </c>
      <c r="E556" s="1"/>
      <c r="F556" s="1">
        <v>10694</v>
      </c>
      <c r="G556" s="1"/>
      <c r="H556" s="1">
        <f>F556-D556</f>
        <v>14</v>
      </c>
      <c r="I556" s="5"/>
      <c r="J556" s="5"/>
      <c r="K556" s="5"/>
    </row>
    <row r="557" spans="2:11">
      <c r="B557" s="98"/>
      <c r="C557" s="98"/>
      <c r="D557" s="13">
        <v>10680</v>
      </c>
      <c r="E557" s="1"/>
      <c r="F557" s="1">
        <v>10720</v>
      </c>
      <c r="G557" s="1"/>
      <c r="H557" s="1">
        <f t="shared" ref="H557:H559" si="61">F557-D557</f>
        <v>40</v>
      </c>
      <c r="I557" s="5"/>
      <c r="J557" s="5"/>
      <c r="K557" s="5"/>
    </row>
    <row r="558" spans="2:11">
      <c r="B558" s="98"/>
      <c r="C558" s="98"/>
      <c r="D558" s="13">
        <v>10675</v>
      </c>
      <c r="E558" s="1"/>
      <c r="F558" s="1">
        <v>10727</v>
      </c>
      <c r="G558" s="1"/>
      <c r="H558" s="1">
        <f t="shared" si="61"/>
        <v>52</v>
      </c>
      <c r="I558" s="5"/>
      <c r="J558" s="5"/>
      <c r="K558" s="5"/>
    </row>
    <row r="559" spans="2:11">
      <c r="B559" s="99"/>
      <c r="C559" s="99"/>
      <c r="D559" s="13">
        <v>10675</v>
      </c>
      <c r="E559" s="1"/>
      <c r="F559" s="1">
        <v>10740</v>
      </c>
      <c r="G559" s="1"/>
      <c r="H559" s="1">
        <f t="shared" si="61"/>
        <v>65</v>
      </c>
      <c r="I559" s="5"/>
      <c r="J559" s="5">
        <f>H556+H557+H558+H559</f>
        <v>171</v>
      </c>
      <c r="K559" s="5">
        <f>J559*75</f>
        <v>12825</v>
      </c>
    </row>
    <row r="560" spans="2:11">
      <c r="B560" s="97" t="s">
        <v>589</v>
      </c>
      <c r="C560" s="97" t="s">
        <v>575</v>
      </c>
      <c r="D560" s="13">
        <v>10745</v>
      </c>
      <c r="E560" s="1"/>
      <c r="F560" s="1"/>
      <c r="G560" s="1">
        <v>10730</v>
      </c>
      <c r="H560" s="1">
        <f>G560-D560</f>
        <v>-15</v>
      </c>
      <c r="I560" s="5"/>
      <c r="J560" s="5"/>
      <c r="K560" s="5"/>
    </row>
    <row r="561" spans="2:11">
      <c r="B561" s="98"/>
      <c r="C561" s="98"/>
      <c r="D561" s="13">
        <v>10745</v>
      </c>
      <c r="E561" s="1"/>
      <c r="F561" s="1"/>
      <c r="G561" s="1">
        <v>10730</v>
      </c>
      <c r="H561" s="1">
        <f>G561-D561</f>
        <v>-15</v>
      </c>
      <c r="I561" s="5"/>
      <c r="J561" s="5"/>
      <c r="K561" s="5"/>
    </row>
    <row r="562" spans="2:11">
      <c r="B562" s="98"/>
      <c r="C562" s="98"/>
      <c r="D562" s="13">
        <v>10699</v>
      </c>
      <c r="E562" s="1">
        <v>10733</v>
      </c>
      <c r="F562" s="1"/>
      <c r="G562" s="1"/>
      <c r="H562" s="1">
        <f>E562-D562</f>
        <v>34</v>
      </c>
      <c r="I562" s="5"/>
      <c r="J562" s="5"/>
      <c r="K562" s="5"/>
    </row>
    <row r="563" spans="2:11">
      <c r="B563" s="98"/>
      <c r="C563" s="98"/>
      <c r="D563" s="13">
        <v>10699</v>
      </c>
      <c r="E563" s="1">
        <v>10733</v>
      </c>
      <c r="F563" s="1"/>
      <c r="G563" s="1"/>
      <c r="H563" s="1">
        <f t="shared" ref="H563:H565" si="62">E563-D563</f>
        <v>34</v>
      </c>
      <c r="I563" s="5"/>
      <c r="J563" s="5"/>
      <c r="K563" s="5"/>
    </row>
    <row r="564" spans="2:11">
      <c r="B564" s="98"/>
      <c r="C564" s="98"/>
      <c r="D564" s="13">
        <v>10720</v>
      </c>
      <c r="E564" s="1">
        <v>10733</v>
      </c>
      <c r="F564" s="1"/>
      <c r="G564" s="1"/>
      <c r="H564" s="1">
        <f t="shared" si="62"/>
        <v>13</v>
      </c>
      <c r="I564" s="5"/>
      <c r="J564" s="5"/>
      <c r="K564" s="5"/>
    </row>
    <row r="565" spans="2:11">
      <c r="B565" s="99"/>
      <c r="C565" s="99"/>
      <c r="D565" s="13">
        <v>10720</v>
      </c>
      <c r="E565" s="1">
        <v>10733</v>
      </c>
      <c r="F565" s="1"/>
      <c r="G565" s="1"/>
      <c r="H565" s="1">
        <f t="shared" si="62"/>
        <v>13</v>
      </c>
      <c r="I565" s="5"/>
      <c r="J565" s="5">
        <f>H560+H561+H562+H563+H564+H565</f>
        <v>64</v>
      </c>
      <c r="K565" s="5">
        <f>J565*75</f>
        <v>4800</v>
      </c>
    </row>
    <row r="566" spans="2:11">
      <c r="B566" s="97" t="s">
        <v>590</v>
      </c>
      <c r="C566" s="97" t="s">
        <v>575</v>
      </c>
      <c r="D566" s="13"/>
      <c r="E566" s="1">
        <v>10730</v>
      </c>
      <c r="F566" s="1"/>
      <c r="G566" s="1">
        <v>10738</v>
      </c>
      <c r="H566" s="1">
        <f>E566-G566</f>
        <v>-8</v>
      </c>
      <c r="I566" s="5"/>
      <c r="J566" s="5"/>
      <c r="K566" s="5"/>
    </row>
    <row r="567" spans="2:11">
      <c r="B567" s="98"/>
      <c r="C567" s="98"/>
      <c r="D567" s="13"/>
      <c r="E567" s="1">
        <v>10730</v>
      </c>
      <c r="F567" s="1"/>
      <c r="G567" s="1">
        <v>10738</v>
      </c>
      <c r="H567" s="1">
        <f>E567-G567</f>
        <v>-8</v>
      </c>
      <c r="I567" s="5"/>
      <c r="J567" s="5"/>
      <c r="K567" s="5"/>
    </row>
    <row r="568" spans="2:11">
      <c r="B568" s="98"/>
      <c r="C568" s="98"/>
      <c r="D568" s="13">
        <v>10753</v>
      </c>
      <c r="E568" s="1"/>
      <c r="F568" s="1">
        <v>10784</v>
      </c>
      <c r="G568" s="1"/>
      <c r="H568" s="1">
        <f>F568-D568</f>
        <v>31</v>
      </c>
      <c r="I568" s="5"/>
      <c r="J568" s="5"/>
      <c r="K568" s="5"/>
    </row>
    <row r="569" spans="2:11">
      <c r="B569" s="98"/>
      <c r="C569" s="98"/>
      <c r="D569" s="13">
        <v>10753</v>
      </c>
      <c r="E569" s="1"/>
      <c r="F569" s="1">
        <v>10784</v>
      </c>
      <c r="G569" s="1"/>
      <c r="H569" s="1">
        <f t="shared" ref="H569:H571" si="63">F569-D569</f>
        <v>31</v>
      </c>
      <c r="I569" s="5"/>
      <c r="J569" s="5"/>
      <c r="K569" s="5"/>
    </row>
    <row r="570" spans="2:11">
      <c r="B570" s="98"/>
      <c r="C570" s="98"/>
      <c r="D570" s="13">
        <v>10746</v>
      </c>
      <c r="E570" s="1"/>
      <c r="F570" s="1">
        <v>10765</v>
      </c>
      <c r="G570" s="1"/>
      <c r="H570" s="1">
        <f t="shared" si="63"/>
        <v>19</v>
      </c>
      <c r="I570" s="5"/>
      <c r="J570" s="5"/>
      <c r="K570" s="5"/>
    </row>
    <row r="571" spans="2:11">
      <c r="B571" s="98"/>
      <c r="C571" s="98"/>
      <c r="D571" s="13">
        <v>10746</v>
      </c>
      <c r="E571" s="1"/>
      <c r="F571" s="1">
        <v>10765</v>
      </c>
      <c r="G571" s="1"/>
      <c r="H571" s="1">
        <f t="shared" si="63"/>
        <v>19</v>
      </c>
      <c r="I571" s="5"/>
      <c r="J571" s="5"/>
      <c r="K571" s="5"/>
    </row>
    <row r="572" spans="2:11">
      <c r="B572" s="98"/>
      <c r="C572" s="98"/>
      <c r="D572" s="13">
        <v>10772</v>
      </c>
      <c r="E572" s="1">
        <v>10762</v>
      </c>
      <c r="F572" s="1"/>
      <c r="G572" s="1"/>
      <c r="H572" s="1">
        <f>E572-D572</f>
        <v>-10</v>
      </c>
      <c r="I572" s="5"/>
      <c r="J572" s="5"/>
      <c r="K572" s="5"/>
    </row>
    <row r="573" spans="2:11">
      <c r="B573" s="99"/>
      <c r="C573" s="99"/>
      <c r="D573" s="13">
        <v>10772</v>
      </c>
      <c r="E573" s="1">
        <v>10762</v>
      </c>
      <c r="F573" s="1"/>
      <c r="G573" s="1"/>
      <c r="H573" s="1">
        <f>E573-D573</f>
        <v>-10</v>
      </c>
      <c r="I573" s="5"/>
      <c r="J573" s="5">
        <f>H566+H567+H568+H569+H570+H571+H572+H573</f>
        <v>64</v>
      </c>
      <c r="K573" s="5">
        <f>J573*75</f>
        <v>4800</v>
      </c>
    </row>
    <row r="574" spans="2:11">
      <c r="B574" s="97" t="s">
        <v>591</v>
      </c>
      <c r="C574" s="97" t="s">
        <v>575</v>
      </c>
      <c r="D574" s="13">
        <v>10787</v>
      </c>
      <c r="E574" s="1"/>
      <c r="F574" s="1"/>
      <c r="G574" s="1">
        <v>10772</v>
      </c>
      <c r="H574" s="1">
        <f>G574-D574</f>
        <v>-15</v>
      </c>
      <c r="I574" s="5"/>
      <c r="J574" s="5"/>
      <c r="K574" s="5"/>
    </row>
    <row r="575" spans="2:11">
      <c r="B575" s="98"/>
      <c r="C575" s="98"/>
      <c r="D575" s="13">
        <v>10787</v>
      </c>
      <c r="E575" s="1"/>
      <c r="F575" s="1"/>
      <c r="G575" s="1">
        <v>10772</v>
      </c>
      <c r="H575" s="1">
        <f>G575-D575</f>
        <v>-15</v>
      </c>
      <c r="I575" s="5"/>
      <c r="J575" s="5"/>
      <c r="K575" s="5"/>
    </row>
    <row r="576" spans="2:11">
      <c r="B576" s="98"/>
      <c r="C576" s="98"/>
      <c r="D576" s="13">
        <v>10724</v>
      </c>
      <c r="E576" s="1">
        <v>10740</v>
      </c>
      <c r="F576" s="1"/>
      <c r="G576" s="1"/>
      <c r="H576" s="1">
        <f>E576-D576</f>
        <v>16</v>
      </c>
      <c r="I576" s="5"/>
      <c r="J576" s="5"/>
      <c r="K576" s="5"/>
    </row>
    <row r="577" spans="2:11">
      <c r="B577" s="98"/>
      <c r="C577" s="98"/>
      <c r="D577" s="13">
        <v>10724</v>
      </c>
      <c r="E577" s="1">
        <v>10740</v>
      </c>
      <c r="F577" s="1"/>
      <c r="G577" s="1"/>
      <c r="H577" s="1">
        <f t="shared" ref="H577:H578" si="64">E577-D577</f>
        <v>16</v>
      </c>
      <c r="I577" s="5"/>
      <c r="J577" s="5"/>
      <c r="K577" s="5"/>
    </row>
    <row r="578" spans="2:11">
      <c r="B578" s="98"/>
      <c r="C578" s="98"/>
      <c r="D578" s="13">
        <v>10716</v>
      </c>
      <c r="E578" s="1">
        <v>10740</v>
      </c>
      <c r="F578" s="1"/>
      <c r="G578" s="1"/>
      <c r="H578" s="1">
        <f t="shared" si="64"/>
        <v>24</v>
      </c>
      <c r="I578" s="5"/>
      <c r="J578" s="5"/>
      <c r="K578" s="5"/>
    </row>
    <row r="579" spans="2:11">
      <c r="B579" s="99"/>
      <c r="C579" s="99"/>
      <c r="D579" s="13">
        <v>10716</v>
      </c>
      <c r="E579" s="1">
        <v>10740</v>
      </c>
      <c r="F579" s="1"/>
      <c r="G579" s="1"/>
      <c r="H579" s="1">
        <f>E579-D579</f>
        <v>24</v>
      </c>
      <c r="I579" s="5"/>
      <c r="J579" s="5">
        <f>H574+H575+H576+H577+H578+H579</f>
        <v>50</v>
      </c>
      <c r="K579" s="5">
        <f>J579*75</f>
        <v>3750</v>
      </c>
    </row>
    <row r="580" spans="2:11">
      <c r="B580" s="97" t="s">
        <v>592</v>
      </c>
      <c r="C580" s="97" t="s">
        <v>575</v>
      </c>
      <c r="D580" s="13">
        <v>10760</v>
      </c>
      <c r="E580" s="1"/>
      <c r="F580" s="1"/>
      <c r="G580" s="1">
        <v>10750</v>
      </c>
      <c r="H580" s="1">
        <f>G580-D580</f>
        <v>-10</v>
      </c>
      <c r="I580" s="5"/>
      <c r="J580" s="5"/>
      <c r="K580" s="5"/>
    </row>
    <row r="581" spans="2:11">
      <c r="B581" s="98"/>
      <c r="C581" s="98"/>
      <c r="D581" s="13">
        <v>10760</v>
      </c>
      <c r="E581" s="1"/>
      <c r="F581" s="1"/>
      <c r="G581" s="1">
        <v>10750</v>
      </c>
      <c r="H581" s="1">
        <f>G581-D581</f>
        <v>-10</v>
      </c>
      <c r="I581" s="5"/>
      <c r="J581" s="5"/>
      <c r="K581" s="5"/>
    </row>
    <row r="582" spans="2:11">
      <c r="B582" s="98"/>
      <c r="C582" s="98"/>
      <c r="D582" s="13"/>
      <c r="E582" s="1">
        <v>10749</v>
      </c>
      <c r="F582" s="1"/>
      <c r="G582" s="1">
        <v>10760</v>
      </c>
      <c r="H582" s="1">
        <f>E582-G582</f>
        <v>-11</v>
      </c>
      <c r="I582" s="5"/>
      <c r="J582" s="5"/>
      <c r="K582" s="5"/>
    </row>
    <row r="583" spans="2:11">
      <c r="B583" s="98"/>
      <c r="C583" s="98"/>
      <c r="D583" s="13"/>
      <c r="E583" s="1">
        <v>10749</v>
      </c>
      <c r="F583" s="1"/>
      <c r="G583" s="1">
        <v>10760</v>
      </c>
      <c r="H583" s="1">
        <f>E583-G583</f>
        <v>-11</v>
      </c>
      <c r="I583" s="5"/>
      <c r="J583" s="5"/>
      <c r="K583" s="5"/>
    </row>
    <row r="584" spans="2:11">
      <c r="B584" s="98"/>
      <c r="C584" s="98"/>
      <c r="D584" s="13">
        <v>10770</v>
      </c>
      <c r="E584" s="1"/>
      <c r="F584" s="1">
        <v>10786</v>
      </c>
      <c r="G584" s="1"/>
      <c r="H584" s="1">
        <f>F584-D584</f>
        <v>16</v>
      </c>
      <c r="I584" s="5"/>
      <c r="J584" s="5"/>
      <c r="K584" s="5"/>
    </row>
    <row r="585" spans="2:11">
      <c r="B585" s="98"/>
      <c r="C585" s="98"/>
      <c r="D585" s="13">
        <v>10770</v>
      </c>
      <c r="E585" s="1"/>
      <c r="F585" s="1">
        <v>10792</v>
      </c>
      <c r="G585" s="1"/>
      <c r="H585" s="1">
        <f t="shared" ref="H585:H592" si="65">F585-D585</f>
        <v>22</v>
      </c>
      <c r="I585" s="5"/>
      <c r="J585" s="5"/>
      <c r="K585" s="5"/>
    </row>
    <row r="586" spans="2:11">
      <c r="B586" s="98"/>
      <c r="C586" s="98"/>
      <c r="D586" s="13">
        <v>10770</v>
      </c>
      <c r="E586" s="1"/>
      <c r="F586" s="1">
        <v>10798</v>
      </c>
      <c r="G586" s="1"/>
      <c r="H586" s="1">
        <f t="shared" si="65"/>
        <v>28</v>
      </c>
      <c r="I586" s="5"/>
      <c r="J586" s="5"/>
      <c r="K586" s="5"/>
    </row>
    <row r="587" spans="2:11">
      <c r="B587" s="98"/>
      <c r="C587" s="98"/>
      <c r="D587" s="13">
        <v>10770</v>
      </c>
      <c r="E587" s="1"/>
      <c r="F587" s="1">
        <v>10802</v>
      </c>
      <c r="G587" s="1"/>
      <c r="H587" s="1">
        <f t="shared" si="65"/>
        <v>32</v>
      </c>
      <c r="I587" s="5"/>
      <c r="J587" s="5"/>
      <c r="K587" s="5"/>
    </row>
    <row r="588" spans="2:11">
      <c r="B588" s="98"/>
      <c r="C588" s="98"/>
      <c r="D588" s="13">
        <v>10775</v>
      </c>
      <c r="E588" s="1"/>
      <c r="F588" s="1">
        <v>10815</v>
      </c>
      <c r="G588" s="1"/>
      <c r="H588" s="1">
        <f t="shared" si="65"/>
        <v>40</v>
      </c>
      <c r="I588" s="5"/>
      <c r="J588" s="5"/>
      <c r="K588" s="5"/>
    </row>
    <row r="589" spans="2:11">
      <c r="B589" s="99"/>
      <c r="C589" s="99"/>
      <c r="D589" s="13">
        <v>10775</v>
      </c>
      <c r="E589" s="1"/>
      <c r="F589" s="1">
        <v>10815</v>
      </c>
      <c r="G589" s="1"/>
      <c r="H589" s="1">
        <f t="shared" si="65"/>
        <v>40</v>
      </c>
      <c r="I589" s="5"/>
      <c r="J589" s="5">
        <f>H580+H581+H582+H583+H584+H585+H586+H587+H588+H589</f>
        <v>136</v>
      </c>
      <c r="K589" s="5">
        <f>J589*75</f>
        <v>10200</v>
      </c>
    </row>
    <row r="590" spans="2:11">
      <c r="B590" s="97" t="s">
        <v>593</v>
      </c>
      <c r="C590" s="97" t="s">
        <v>575</v>
      </c>
      <c r="D590" s="13">
        <v>10815</v>
      </c>
      <c r="E590" s="1"/>
      <c r="F590" s="1">
        <v>10840</v>
      </c>
      <c r="G590" s="1"/>
      <c r="H590" s="1">
        <f t="shared" si="65"/>
        <v>25</v>
      </c>
      <c r="I590" s="5"/>
      <c r="J590" s="5"/>
      <c r="K590" s="5"/>
    </row>
    <row r="591" spans="2:11">
      <c r="B591" s="98"/>
      <c r="C591" s="98"/>
      <c r="D591" s="13">
        <v>10815</v>
      </c>
      <c r="E591" s="1"/>
      <c r="F591" s="1">
        <v>10848</v>
      </c>
      <c r="G591" s="1"/>
      <c r="H591" s="1">
        <f t="shared" si="65"/>
        <v>33</v>
      </c>
      <c r="I591" s="5"/>
      <c r="J591" s="5"/>
      <c r="K591" s="5"/>
    </row>
    <row r="592" spans="2:11">
      <c r="B592" s="98"/>
      <c r="C592" s="98"/>
      <c r="D592" s="13">
        <v>10815</v>
      </c>
      <c r="E592" s="1"/>
      <c r="F592" s="1">
        <v>10830</v>
      </c>
      <c r="G592" s="1"/>
      <c r="H592" s="1">
        <f t="shared" si="65"/>
        <v>15</v>
      </c>
      <c r="I592" s="5"/>
      <c r="J592" s="5"/>
      <c r="K592" s="5"/>
    </row>
    <row r="593" spans="2:11">
      <c r="B593" s="98"/>
      <c r="C593" s="98"/>
      <c r="D593" s="13">
        <v>10810</v>
      </c>
      <c r="E593" s="1"/>
      <c r="F593" s="1"/>
      <c r="G593" s="1">
        <v>10800</v>
      </c>
      <c r="H593" s="1">
        <f>G593-D593</f>
        <v>-10</v>
      </c>
      <c r="I593" s="5"/>
      <c r="J593" s="5"/>
      <c r="K593" s="5"/>
    </row>
    <row r="594" spans="2:11">
      <c r="B594" s="98"/>
      <c r="C594" s="98"/>
      <c r="D594" s="13">
        <v>10810</v>
      </c>
      <c r="E594" s="1"/>
      <c r="F594" s="1"/>
      <c r="G594" s="1">
        <v>10800</v>
      </c>
      <c r="H594" s="1">
        <f>G594-D594</f>
        <v>-10</v>
      </c>
      <c r="I594" s="5"/>
      <c r="J594" s="5"/>
      <c r="K594" s="5"/>
    </row>
    <row r="595" spans="2:11">
      <c r="B595" s="98"/>
      <c r="C595" s="98"/>
      <c r="D595" s="13"/>
      <c r="E595" s="1">
        <v>10799</v>
      </c>
      <c r="F595" s="1"/>
      <c r="G595" s="1">
        <v>10805</v>
      </c>
      <c r="H595" s="1">
        <f>E595-G595</f>
        <v>-6</v>
      </c>
      <c r="I595" s="5"/>
      <c r="J595" s="5"/>
      <c r="K595" s="5"/>
    </row>
    <row r="596" spans="2:11">
      <c r="B596" s="98"/>
      <c r="C596" s="98"/>
      <c r="D596" s="13"/>
      <c r="E596" s="1">
        <v>10799</v>
      </c>
      <c r="F596" s="1"/>
      <c r="G596" s="1">
        <v>10805</v>
      </c>
      <c r="H596" s="1">
        <f>E596-G596</f>
        <v>-6</v>
      </c>
      <c r="I596" s="5"/>
      <c r="J596" s="5"/>
      <c r="K596" s="5"/>
    </row>
    <row r="597" spans="2:11">
      <c r="B597" s="98"/>
      <c r="C597" s="98"/>
      <c r="D597" s="13">
        <v>10790</v>
      </c>
      <c r="E597" s="1"/>
      <c r="F597" s="1">
        <v>10818</v>
      </c>
      <c r="G597" s="1"/>
      <c r="H597" s="1">
        <f>F597-D597</f>
        <v>28</v>
      </c>
      <c r="I597" s="5"/>
      <c r="J597" s="5"/>
      <c r="K597" s="5"/>
    </row>
    <row r="598" spans="2:11">
      <c r="B598" s="99"/>
      <c r="C598" s="99"/>
      <c r="D598" s="13">
        <v>10790</v>
      </c>
      <c r="E598" s="1"/>
      <c r="F598" s="1">
        <v>10822</v>
      </c>
      <c r="G598" s="1"/>
      <c r="H598" s="1">
        <f>F598-D598</f>
        <v>32</v>
      </c>
      <c r="I598" s="5"/>
      <c r="J598" s="5">
        <f>H590+H591+H592+H593+H594+H595+H597+H598</f>
        <v>107</v>
      </c>
      <c r="K598" s="5">
        <f>J598*75</f>
        <v>8025</v>
      </c>
    </row>
    <row r="599" spans="2:11">
      <c r="B599" s="97" t="s">
        <v>594</v>
      </c>
      <c r="C599" s="97" t="s">
        <v>575</v>
      </c>
      <c r="D599" s="13">
        <v>10799</v>
      </c>
      <c r="E599" s="1"/>
      <c r="F599" s="1">
        <v>10835</v>
      </c>
      <c r="G599" s="1"/>
      <c r="H599" s="1">
        <f>F599-D599</f>
        <v>36</v>
      </c>
      <c r="I599" s="5"/>
      <c r="J599" s="5"/>
      <c r="K599" s="5"/>
    </row>
    <row r="600" spans="2:11">
      <c r="B600" s="98"/>
      <c r="C600" s="98"/>
      <c r="D600" s="13">
        <v>10799</v>
      </c>
      <c r="E600" s="1"/>
      <c r="F600" s="1">
        <v>10855</v>
      </c>
      <c r="G600" s="1"/>
      <c r="H600" s="1">
        <f t="shared" ref="H600:H603" si="66">F600-D600</f>
        <v>56</v>
      </c>
      <c r="I600" s="5"/>
      <c r="J600" s="5"/>
      <c r="K600" s="5"/>
    </row>
    <row r="601" spans="2:11">
      <c r="B601" s="98"/>
      <c r="C601" s="98"/>
      <c r="D601" s="13">
        <v>10860</v>
      </c>
      <c r="E601" s="1"/>
      <c r="F601" s="1">
        <v>10877</v>
      </c>
      <c r="G601" s="1"/>
      <c r="H601" s="1">
        <f t="shared" si="66"/>
        <v>17</v>
      </c>
      <c r="I601" s="5"/>
      <c r="J601" s="5"/>
      <c r="K601" s="5"/>
    </row>
    <row r="602" spans="2:11">
      <c r="B602" s="98"/>
      <c r="C602" s="98"/>
      <c r="D602" s="13">
        <v>10860</v>
      </c>
      <c r="E602" s="1"/>
      <c r="F602" s="1">
        <v>10887</v>
      </c>
      <c r="G602" s="1"/>
      <c r="H602" s="1">
        <f t="shared" si="66"/>
        <v>27</v>
      </c>
      <c r="I602" s="5"/>
      <c r="J602" s="5"/>
      <c r="K602" s="5"/>
    </row>
    <row r="603" spans="2:11">
      <c r="B603" s="98"/>
      <c r="C603" s="98"/>
      <c r="D603" s="13">
        <v>10860</v>
      </c>
      <c r="E603" s="1"/>
      <c r="F603" s="1">
        <v>10912</v>
      </c>
      <c r="G603" s="1"/>
      <c r="H603" s="1">
        <f t="shared" si="66"/>
        <v>52</v>
      </c>
      <c r="I603" s="5"/>
      <c r="J603" s="5"/>
      <c r="K603" s="5"/>
    </row>
    <row r="604" spans="2:11">
      <c r="B604" s="98"/>
      <c r="C604" s="98"/>
      <c r="D604" s="13">
        <v>10880</v>
      </c>
      <c r="E604" s="1"/>
      <c r="F604" s="1"/>
      <c r="G604" s="1">
        <v>10865</v>
      </c>
      <c r="H604" s="1">
        <f>G604-D604</f>
        <v>-15</v>
      </c>
      <c r="I604" s="5"/>
      <c r="J604" s="5"/>
      <c r="K604" s="5"/>
    </row>
    <row r="605" spans="2:11">
      <c r="B605" s="99"/>
      <c r="C605" s="99"/>
      <c r="D605" s="13">
        <v>10880</v>
      </c>
      <c r="E605" s="1"/>
      <c r="F605" s="1"/>
      <c r="G605" s="1">
        <v>10865</v>
      </c>
      <c r="H605" s="1">
        <f>G605-D605</f>
        <v>-15</v>
      </c>
      <c r="I605" s="5"/>
      <c r="J605" s="5">
        <f>H599+H600+H601+H602+H603+H604+H605</f>
        <v>158</v>
      </c>
      <c r="K605" s="5">
        <f>J605*75</f>
        <v>11850</v>
      </c>
    </row>
    <row r="606" spans="2:11">
      <c r="B606" s="97" t="s">
        <v>595</v>
      </c>
      <c r="C606" s="97" t="s">
        <v>575</v>
      </c>
      <c r="D606" s="13">
        <v>10753</v>
      </c>
      <c r="E606" s="1">
        <v>10777</v>
      </c>
      <c r="F606" s="1"/>
      <c r="G606" s="1"/>
      <c r="H606" s="1">
        <f>E606-D606</f>
        <v>24</v>
      </c>
      <c r="I606" s="5"/>
      <c r="J606" s="5"/>
      <c r="K606" s="5"/>
    </row>
    <row r="607" spans="2:11">
      <c r="B607" s="98"/>
      <c r="C607" s="98"/>
      <c r="D607" s="13">
        <v>10740</v>
      </c>
      <c r="E607" s="1">
        <v>10777</v>
      </c>
      <c r="F607" s="1"/>
      <c r="G607" s="1"/>
      <c r="H607" s="1">
        <f t="shared" ref="H607:H608" si="67">E607-D607</f>
        <v>37</v>
      </c>
      <c r="I607" s="5"/>
      <c r="J607" s="5"/>
      <c r="K607" s="5"/>
    </row>
    <row r="608" spans="2:11">
      <c r="B608" s="98"/>
      <c r="C608" s="98"/>
      <c r="D608" s="13">
        <v>10722</v>
      </c>
      <c r="E608" s="1">
        <v>10742</v>
      </c>
      <c r="F608" s="1"/>
      <c r="G608" s="1"/>
      <c r="H608" s="1">
        <f t="shared" si="67"/>
        <v>20</v>
      </c>
      <c r="I608" s="5"/>
      <c r="J608" s="5"/>
      <c r="K608" s="5"/>
    </row>
    <row r="609" spans="2:11">
      <c r="B609" s="98"/>
      <c r="C609" s="98"/>
      <c r="D609" s="13">
        <v>10740</v>
      </c>
      <c r="E609" s="1">
        <v>10742</v>
      </c>
      <c r="F609" s="1"/>
      <c r="G609" s="1"/>
      <c r="H609" s="1">
        <v>2</v>
      </c>
      <c r="I609" s="5"/>
      <c r="J609" s="5"/>
      <c r="K609" s="5"/>
    </row>
    <row r="610" spans="2:11">
      <c r="B610" s="99"/>
      <c r="C610" s="99"/>
      <c r="D610" s="13"/>
      <c r="E610" s="1">
        <v>10752</v>
      </c>
      <c r="F610" s="1"/>
      <c r="G610" s="1">
        <v>10762</v>
      </c>
      <c r="H610" s="1">
        <f>E610-G610</f>
        <v>-10</v>
      </c>
      <c r="I610" s="5"/>
      <c r="J610" s="5">
        <f>H606+H607+H608+H609+H610</f>
        <v>73</v>
      </c>
      <c r="K610" s="5">
        <f>J610*75</f>
        <v>5475</v>
      </c>
    </row>
    <row r="611" spans="2:11">
      <c r="B611" s="97" t="s">
        <v>596</v>
      </c>
      <c r="C611" s="97" t="s">
        <v>575</v>
      </c>
      <c r="D611" s="13">
        <v>10722</v>
      </c>
      <c r="E611" s="1">
        <v>10735</v>
      </c>
      <c r="F611" s="1"/>
      <c r="G611" s="1"/>
      <c r="H611" s="1">
        <f>E611-D611</f>
        <v>13</v>
      </c>
      <c r="I611" s="5"/>
      <c r="J611" s="5"/>
      <c r="K611" s="5"/>
    </row>
    <row r="612" spans="2:11">
      <c r="B612" s="98"/>
      <c r="C612" s="98"/>
      <c r="D612" s="13">
        <v>10711</v>
      </c>
      <c r="E612" s="1">
        <v>10735</v>
      </c>
      <c r="F612" s="1"/>
      <c r="G612" s="1"/>
      <c r="H612" s="1">
        <f t="shared" ref="H612:H620" si="68">E612-D612</f>
        <v>24</v>
      </c>
      <c r="I612" s="5"/>
      <c r="J612" s="5"/>
      <c r="K612" s="5"/>
    </row>
    <row r="613" spans="2:11">
      <c r="B613" s="98"/>
      <c r="C613" s="98"/>
      <c r="D613" s="13">
        <v>10694</v>
      </c>
      <c r="E613" s="1">
        <v>10735</v>
      </c>
      <c r="F613" s="1"/>
      <c r="G613" s="1"/>
      <c r="H613" s="1">
        <f t="shared" si="68"/>
        <v>41</v>
      </c>
      <c r="I613" s="5"/>
      <c r="J613" s="5"/>
      <c r="K613" s="5"/>
    </row>
    <row r="614" spans="2:11">
      <c r="B614" s="99"/>
      <c r="C614" s="99"/>
      <c r="D614" s="13">
        <v>10694</v>
      </c>
      <c r="E614" s="1">
        <v>10735</v>
      </c>
      <c r="F614" s="1"/>
      <c r="G614" s="1"/>
      <c r="H614" s="1">
        <f t="shared" si="68"/>
        <v>41</v>
      </c>
      <c r="I614" s="5"/>
      <c r="J614" s="5">
        <f>H611+H612+H613+H614</f>
        <v>119</v>
      </c>
      <c r="K614" s="5">
        <f>J614*75</f>
        <v>8925</v>
      </c>
    </row>
    <row r="615" spans="2:11">
      <c r="B615" s="97" t="s">
        <v>597</v>
      </c>
      <c r="C615" s="97" t="s">
        <v>575</v>
      </c>
      <c r="D615" s="13">
        <v>10666</v>
      </c>
      <c r="E615" s="1">
        <v>10686</v>
      </c>
      <c r="F615" s="1"/>
      <c r="G615" s="1"/>
      <c r="H615" s="1">
        <f t="shared" si="68"/>
        <v>20</v>
      </c>
      <c r="I615" s="5"/>
      <c r="J615" s="5"/>
      <c r="K615" s="5"/>
    </row>
    <row r="616" spans="2:11">
      <c r="B616" s="98"/>
      <c r="C616" s="98"/>
      <c r="D616" s="13">
        <v>10656</v>
      </c>
      <c r="E616" s="1">
        <v>10686</v>
      </c>
      <c r="F616" s="1"/>
      <c r="G616" s="1"/>
      <c r="H616" s="1">
        <f t="shared" si="68"/>
        <v>30</v>
      </c>
      <c r="I616" s="5"/>
      <c r="J616" s="5"/>
      <c r="K616" s="5"/>
    </row>
    <row r="617" spans="2:11">
      <c r="B617" s="98"/>
      <c r="C617" s="98"/>
      <c r="D617" s="13">
        <v>10646</v>
      </c>
      <c r="E617" s="1">
        <v>10670</v>
      </c>
      <c r="F617" s="1"/>
      <c r="G617" s="1"/>
      <c r="H617" s="1">
        <f t="shared" si="68"/>
        <v>24</v>
      </c>
      <c r="I617" s="5"/>
      <c r="J617" s="5"/>
      <c r="K617" s="5"/>
    </row>
    <row r="618" spans="2:11">
      <c r="B618" s="98"/>
      <c r="C618" s="98"/>
      <c r="D618" s="13">
        <v>10633</v>
      </c>
      <c r="E618" s="1">
        <v>10650</v>
      </c>
      <c r="F618" s="1"/>
      <c r="G618" s="1"/>
      <c r="H618" s="1">
        <f t="shared" si="68"/>
        <v>17</v>
      </c>
      <c r="I618" s="5"/>
      <c r="J618" s="5"/>
      <c r="K618" s="5"/>
    </row>
    <row r="619" spans="2:11">
      <c r="B619" s="98"/>
      <c r="C619" s="98"/>
      <c r="D619" s="13">
        <v>10626</v>
      </c>
      <c r="E619" s="1">
        <v>10650</v>
      </c>
      <c r="F619" s="1"/>
      <c r="G619" s="1"/>
      <c r="H619" s="1">
        <f t="shared" si="68"/>
        <v>24</v>
      </c>
      <c r="I619" s="5"/>
      <c r="J619" s="5"/>
      <c r="K619" s="5"/>
    </row>
    <row r="620" spans="2:11">
      <c r="B620" s="99"/>
      <c r="C620" s="99"/>
      <c r="D620" s="13">
        <v>10622</v>
      </c>
      <c r="E620" s="1">
        <v>10650</v>
      </c>
      <c r="F620" s="1"/>
      <c r="G620" s="1"/>
      <c r="H620" s="1">
        <f t="shared" si="68"/>
        <v>28</v>
      </c>
      <c r="I620" s="5"/>
      <c r="J620" s="5">
        <f>H615+H616+H617+H618+H619+H620</f>
        <v>143</v>
      </c>
      <c r="K620" s="5">
        <f>J620*75</f>
        <v>10725</v>
      </c>
    </row>
    <row r="621" spans="2:11">
      <c r="B621" s="1"/>
      <c r="C621" s="1"/>
      <c r="D621" s="1"/>
      <c r="E621" s="1"/>
      <c r="F621" s="1"/>
      <c r="G621" s="1"/>
      <c r="H621" s="5">
        <f>SUM(H531:H620)</f>
        <v>1429</v>
      </c>
      <c r="I621" s="5">
        <f>H621*75</f>
        <v>107175</v>
      </c>
      <c r="J621" s="1"/>
      <c r="K621" s="1"/>
    </row>
  </sheetData>
  <mergeCells count="184">
    <mergeCell ref="B615:B620"/>
    <mergeCell ref="C615:C620"/>
    <mergeCell ref="B611:B614"/>
    <mergeCell ref="C611:C614"/>
    <mergeCell ref="B599:B605"/>
    <mergeCell ref="C599:C605"/>
    <mergeCell ref="B580:B589"/>
    <mergeCell ref="C580:C589"/>
    <mergeCell ref="B574:B579"/>
    <mergeCell ref="C574:C579"/>
    <mergeCell ref="B560:B565"/>
    <mergeCell ref="C560:C565"/>
    <mergeCell ref="B606:B610"/>
    <mergeCell ref="C606:C610"/>
    <mergeCell ref="B556:B559"/>
    <mergeCell ref="C556:C559"/>
    <mergeCell ref="B590:B598"/>
    <mergeCell ref="C590:C598"/>
    <mergeCell ref="B548:B555"/>
    <mergeCell ref="C548:C555"/>
    <mergeCell ref="J528:K529"/>
    <mergeCell ref="B531:B541"/>
    <mergeCell ref="C531:C541"/>
    <mergeCell ref="B542:B547"/>
    <mergeCell ref="C542:C547"/>
    <mergeCell ref="B566:B573"/>
    <mergeCell ref="C566:C573"/>
    <mergeCell ref="B522:B524"/>
    <mergeCell ref="C522:C524"/>
    <mergeCell ref="B511:B515"/>
    <mergeCell ref="C511:C515"/>
    <mergeCell ref="B509:B510"/>
    <mergeCell ref="C509:C510"/>
    <mergeCell ref="B516:B521"/>
    <mergeCell ref="C516:C521"/>
    <mergeCell ref="C507:C508"/>
    <mergeCell ref="B507:B508"/>
    <mergeCell ref="C493:C501"/>
    <mergeCell ref="B428:B433"/>
    <mergeCell ref="C428:C433"/>
    <mergeCell ref="B434:B439"/>
    <mergeCell ref="C434:C439"/>
    <mergeCell ref="B421:B427"/>
    <mergeCell ref="C421:C427"/>
    <mergeCell ref="B485:B492"/>
    <mergeCell ref="C485:C492"/>
    <mergeCell ref="B493:B499"/>
    <mergeCell ref="B349:B352"/>
    <mergeCell ref="B345:B348"/>
    <mergeCell ref="C363:C369"/>
    <mergeCell ref="J376:K377"/>
    <mergeCell ref="B379:B386"/>
    <mergeCell ref="C379:C386"/>
    <mergeCell ref="B460:B468"/>
    <mergeCell ref="C460:C468"/>
    <mergeCell ref="B448:B459"/>
    <mergeCell ref="C448:C459"/>
    <mergeCell ref="B409:B414"/>
    <mergeCell ref="C409:C414"/>
    <mergeCell ref="B387:B398"/>
    <mergeCell ref="C387:C398"/>
    <mergeCell ref="B469:B478"/>
    <mergeCell ref="C469:C478"/>
    <mergeCell ref="B440:B447"/>
    <mergeCell ref="C440:C447"/>
    <mergeCell ref="B415:B420"/>
    <mergeCell ref="C415:C420"/>
    <mergeCell ref="B399:B408"/>
    <mergeCell ref="C399:C408"/>
    <mergeCell ref="B353:B356"/>
    <mergeCell ref="C353:C356"/>
    <mergeCell ref="B370:B371"/>
    <mergeCell ref="B357:B362"/>
    <mergeCell ref="C357:C362"/>
    <mergeCell ref="C370:C371"/>
    <mergeCell ref="B363:B369"/>
    <mergeCell ref="B37:B39"/>
    <mergeCell ref="B46:B49"/>
    <mergeCell ref="B50:B53"/>
    <mergeCell ref="C50:C53"/>
    <mergeCell ref="C37:C41"/>
    <mergeCell ref="C46:C49"/>
    <mergeCell ref="B142:B147"/>
    <mergeCell ref="C142:C147"/>
    <mergeCell ref="B148:B149"/>
    <mergeCell ref="C148:C149"/>
    <mergeCell ref="B43:B45"/>
    <mergeCell ref="C42:C45"/>
    <mergeCell ref="B54:B57"/>
    <mergeCell ref="C54:C57"/>
    <mergeCell ref="B58:B60"/>
    <mergeCell ref="C61:C62"/>
    <mergeCell ref="C58:C60"/>
    <mergeCell ref="B105:B110"/>
    <mergeCell ref="C105:C110"/>
    <mergeCell ref="B111:B122"/>
    <mergeCell ref="B67:B72"/>
    <mergeCell ref="C67:C72"/>
    <mergeCell ref="C164:C183"/>
    <mergeCell ref="B61:B62"/>
    <mergeCell ref="B73:B78"/>
    <mergeCell ref="C73:C78"/>
    <mergeCell ref="B63:B66"/>
    <mergeCell ref="C63:C66"/>
    <mergeCell ref="B342:B344"/>
    <mergeCell ref="C272:C277"/>
    <mergeCell ref="B258:B263"/>
    <mergeCell ref="C258:C263"/>
    <mergeCell ref="B200:B207"/>
    <mergeCell ref="C200:C207"/>
    <mergeCell ref="B208:B214"/>
    <mergeCell ref="B272:B277"/>
    <mergeCell ref="B294:B309"/>
    <mergeCell ref="B326:B332"/>
    <mergeCell ref="C326:C332"/>
    <mergeCell ref="C310:C311"/>
    <mergeCell ref="C294:C309"/>
    <mergeCell ref="B314:B315"/>
    <mergeCell ref="C314:C315"/>
    <mergeCell ref="B312:B313"/>
    <mergeCell ref="C312:C313"/>
    <mergeCell ref="C215:C218"/>
    <mergeCell ref="J255:K256"/>
    <mergeCell ref="J269:K270"/>
    <mergeCell ref="C264:C268"/>
    <mergeCell ref="B264:B268"/>
    <mergeCell ref="B184:B199"/>
    <mergeCell ref="C184:C199"/>
    <mergeCell ref="C219:C226"/>
    <mergeCell ref="C79:C86"/>
    <mergeCell ref="B131:B141"/>
    <mergeCell ref="C131:C141"/>
    <mergeCell ref="B101:B104"/>
    <mergeCell ref="C101:C104"/>
    <mergeCell ref="C93:C98"/>
    <mergeCell ref="B99:B100"/>
    <mergeCell ref="C99:C100"/>
    <mergeCell ref="B150:B156"/>
    <mergeCell ref="C150:C156"/>
    <mergeCell ref="C157:C163"/>
    <mergeCell ref="B157:B163"/>
    <mergeCell ref="C111:C122"/>
    <mergeCell ref="B123:B130"/>
    <mergeCell ref="C123:C130"/>
    <mergeCell ref="B215:B218"/>
    <mergeCell ref="B164:B183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B316:B325"/>
    <mergeCell ref="B502:B506"/>
    <mergeCell ref="C208:C214"/>
    <mergeCell ref="B333:B337"/>
    <mergeCell ref="C333:C337"/>
    <mergeCell ref="B243:B250"/>
    <mergeCell ref="C231:C242"/>
    <mergeCell ref="B219:B226"/>
    <mergeCell ref="B227:B230"/>
    <mergeCell ref="C227:C230"/>
    <mergeCell ref="C243:C250"/>
    <mergeCell ref="B231:B242"/>
    <mergeCell ref="C316:C325"/>
    <mergeCell ref="B310:B311"/>
    <mergeCell ref="B286:B293"/>
    <mergeCell ref="C286:C293"/>
    <mergeCell ref="B278:B285"/>
    <mergeCell ref="C278:C285"/>
    <mergeCell ref="C502:C506"/>
    <mergeCell ref="C349:C352"/>
    <mergeCell ref="C338:C344"/>
    <mergeCell ref="C345:C348"/>
    <mergeCell ref="B479:B484"/>
    <mergeCell ref="C479:C48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43"/>
  <sheetViews>
    <sheetView topLeftCell="A623" workbookViewId="0">
      <selection activeCell="C638" sqref="C638:C642"/>
    </sheetView>
  </sheetViews>
  <sheetFormatPr defaultRowHeight="15"/>
  <cols>
    <col min="2" max="2" width="10.42578125" customWidth="1"/>
    <col min="3" max="3" width="18.42578125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101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102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102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102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102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102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102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102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102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102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102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102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102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103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117" t="s">
        <v>456</v>
      </c>
      <c r="C18" s="101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119"/>
      <c r="C19" s="103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114" t="s">
        <v>458</v>
      </c>
      <c r="C22" s="97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115"/>
      <c r="C23" s="98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116"/>
      <c r="C24" s="98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114" t="s">
        <v>459</v>
      </c>
      <c r="C25" s="98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115"/>
      <c r="C26" s="98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116"/>
      <c r="C27" s="99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114" t="s">
        <v>463</v>
      </c>
      <c r="C30" s="97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115"/>
      <c r="C31" s="98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115"/>
      <c r="C32" s="98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116"/>
      <c r="C33" s="99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114" t="s">
        <v>467</v>
      </c>
      <c r="C36" s="97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115"/>
      <c r="C37" s="98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115"/>
      <c r="C38" s="98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116"/>
      <c r="C39" s="99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114" t="s">
        <v>468</v>
      </c>
      <c r="C40" s="97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115"/>
      <c r="C41" s="98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116"/>
      <c r="C42" s="99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114" t="s">
        <v>472</v>
      </c>
      <c r="C43" s="97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115"/>
      <c r="C44" s="98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116"/>
      <c r="C45" s="99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97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99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114" t="s">
        <v>478</v>
      </c>
      <c r="C49" s="97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116"/>
      <c r="C50" s="99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114" t="s">
        <v>480</v>
      </c>
      <c r="C51" s="97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116"/>
      <c r="C52" s="99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114" t="s">
        <v>485</v>
      </c>
      <c r="C53" s="97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115"/>
      <c r="C54" s="98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115"/>
      <c r="C55" s="98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115"/>
      <c r="C56" s="98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115"/>
      <c r="C57" s="98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116"/>
      <c r="C58" s="99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97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98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98"/>
      <c r="D67" s="1">
        <v>27400</v>
      </c>
      <c r="E67" s="1"/>
      <c r="F67" s="1"/>
      <c r="G67" s="1"/>
      <c r="H67" s="1"/>
      <c r="I67" s="1"/>
    </row>
    <row r="68" spans="2:9">
      <c r="B68" s="100" t="s">
        <v>487</v>
      </c>
      <c r="C68" s="98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100"/>
      <c r="C69" s="98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100"/>
      <c r="C70" s="99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97" t="s">
        <v>489</v>
      </c>
      <c r="C71" s="97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98"/>
      <c r="C72" s="98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98"/>
      <c r="C73" s="98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99"/>
      <c r="C74" s="99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97" t="s">
        <v>492</v>
      </c>
      <c r="C77" s="97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98"/>
      <c r="C78" s="98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98"/>
      <c r="C79" s="98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98"/>
      <c r="C80" s="98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98"/>
      <c r="C81" s="98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98"/>
      <c r="C82" s="98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98"/>
      <c r="C83" s="98"/>
      <c r="D83" s="1"/>
      <c r="E83" s="1">
        <v>26000</v>
      </c>
      <c r="F83" s="1"/>
      <c r="G83" s="1">
        <v>26040</v>
      </c>
      <c r="H83" s="1"/>
      <c r="I83" s="1"/>
    </row>
    <row r="84" spans="2:9">
      <c r="B84" s="98"/>
      <c r="C84" s="98"/>
      <c r="D84" s="1"/>
      <c r="E84" s="1">
        <v>26000</v>
      </c>
      <c r="F84" s="1"/>
      <c r="G84" s="1">
        <v>26040</v>
      </c>
      <c r="H84" s="1"/>
      <c r="I84" s="1"/>
    </row>
    <row r="85" spans="2:9">
      <c r="B85" s="98"/>
      <c r="C85" s="98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99"/>
      <c r="C86" s="99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97" t="s">
        <v>493</v>
      </c>
      <c r="C87" s="97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99"/>
      <c r="C88" s="99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97" t="s">
        <v>496</v>
      </c>
      <c r="C89" s="97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98"/>
      <c r="C90" s="98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98"/>
      <c r="C91" s="98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99"/>
      <c r="C92" s="99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97" t="s">
        <v>497</v>
      </c>
      <c r="C93" s="97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98"/>
      <c r="C94" s="98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98"/>
      <c r="C95" s="98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98"/>
      <c r="C96" s="98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99"/>
      <c r="C97" s="99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97" t="s">
        <v>498</v>
      </c>
      <c r="C98" s="97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99"/>
      <c r="C99" s="99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97" t="s">
        <v>499</v>
      </c>
      <c r="C100" s="97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98"/>
      <c r="C101" s="98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98"/>
      <c r="C102" s="98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99"/>
      <c r="C103" s="99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97" t="s">
        <v>501</v>
      </c>
      <c r="C104" s="97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98"/>
      <c r="C105" s="98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98"/>
      <c r="C106" s="98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98"/>
      <c r="C107" s="98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98"/>
      <c r="C108" s="98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99"/>
      <c r="C109" s="99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97" t="s">
        <v>503</v>
      </c>
      <c r="C110" s="97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98"/>
      <c r="C111" s="98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98"/>
      <c r="C112" s="98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98"/>
      <c r="C113" s="98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98"/>
      <c r="C114" s="98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98"/>
      <c r="C115" s="98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98"/>
      <c r="C116" s="98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98"/>
      <c r="C117" s="98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98"/>
      <c r="C118" s="98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98"/>
      <c r="C119" s="98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99"/>
      <c r="C120" s="99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97" t="s">
        <v>506</v>
      </c>
      <c r="C121" s="97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98"/>
      <c r="C122" s="98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98"/>
      <c r="C123" s="98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98"/>
      <c r="C124" s="98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99"/>
      <c r="C125" s="99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97" t="s">
        <v>507</v>
      </c>
      <c r="C126" s="97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99"/>
      <c r="C127" s="99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97" t="s">
        <v>509</v>
      </c>
      <c r="C128" s="97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99"/>
      <c r="C129" s="99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97" t="s">
        <v>510</v>
      </c>
      <c r="C130" s="97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99"/>
      <c r="C131" s="99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97" t="s">
        <v>512</v>
      </c>
      <c r="C132" s="97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98"/>
      <c r="C133" s="98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98"/>
      <c r="C134" s="98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98"/>
      <c r="C135" s="98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99"/>
      <c r="C136" s="99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97" t="s">
        <v>516</v>
      </c>
      <c r="C137" s="97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98"/>
      <c r="C138" s="98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99"/>
      <c r="C139" s="99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97" t="s">
        <v>517</v>
      </c>
      <c r="C140" s="97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98"/>
      <c r="C141" s="98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98"/>
      <c r="C142" s="98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98"/>
      <c r="C143" s="98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98"/>
      <c r="C144" s="98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98"/>
      <c r="C145" s="98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98"/>
      <c r="C146" s="98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99"/>
      <c r="C147" s="99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97" t="s">
        <v>518</v>
      </c>
      <c r="C148" s="97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98"/>
      <c r="C149" s="98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98"/>
      <c r="C150" s="98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98"/>
      <c r="C151" s="98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98"/>
      <c r="C152" s="98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98"/>
      <c r="C153" s="98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98"/>
      <c r="C154" s="98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98"/>
      <c r="C155" s="98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98"/>
      <c r="C156" s="98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98"/>
      <c r="C157" s="98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98"/>
      <c r="C158" s="98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98"/>
      <c r="C159" s="98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99"/>
      <c r="C160" s="99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104" t="s">
        <v>527</v>
      </c>
      <c r="K164" s="105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106"/>
      <c r="K165" s="107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97" t="s">
        <v>519</v>
      </c>
      <c r="C167" s="97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98"/>
      <c r="C168" s="98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98"/>
      <c r="C169" s="98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98"/>
      <c r="C170" s="98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98"/>
      <c r="C171" s="98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98"/>
      <c r="C172" s="98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98"/>
      <c r="C173" s="98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99"/>
      <c r="C174" s="99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97" t="s">
        <v>522</v>
      </c>
      <c r="C175" s="97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98"/>
      <c r="C176" s="98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98"/>
      <c r="C177" s="98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98"/>
      <c r="C178" s="98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98"/>
      <c r="C179" s="98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99"/>
      <c r="C180" s="99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97" t="s">
        <v>523</v>
      </c>
      <c r="C181" s="97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98"/>
      <c r="C182" s="98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98"/>
      <c r="C183" s="98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98"/>
      <c r="C184" s="98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98"/>
      <c r="C185" s="98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98"/>
      <c r="C186" s="98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98"/>
      <c r="C187" s="98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98"/>
      <c r="C188" s="98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99"/>
      <c r="C189" s="99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97" t="s">
        <v>524</v>
      </c>
      <c r="C190" s="97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98"/>
      <c r="C191" s="98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98"/>
      <c r="C192" s="98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98"/>
      <c r="C193" s="98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98"/>
      <c r="C194" s="98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98"/>
      <c r="C195" s="98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98"/>
      <c r="C196" s="98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98"/>
      <c r="C197" s="98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98"/>
      <c r="C198" s="98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99"/>
      <c r="C199" s="99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97" t="s">
        <v>528</v>
      </c>
      <c r="C200" s="97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98"/>
      <c r="C201" s="98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98"/>
      <c r="C202" s="98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98"/>
      <c r="C203" s="98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98"/>
      <c r="C204" s="98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98"/>
      <c r="C205" s="98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98"/>
      <c r="C206" s="98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98"/>
      <c r="C207" s="98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99"/>
      <c r="C208" s="99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97" t="s">
        <v>529</v>
      </c>
      <c r="C209" s="97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98"/>
      <c r="C210" s="98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98"/>
      <c r="C211" s="98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98"/>
      <c r="C212" s="98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98"/>
      <c r="C213" s="98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98"/>
      <c r="C214" s="98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98"/>
      <c r="C215" s="98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98"/>
      <c r="C216" s="98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98"/>
      <c r="C217" s="98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99"/>
      <c r="C218" s="99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97" t="s">
        <v>531</v>
      </c>
      <c r="C219" s="97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99"/>
      <c r="C220" s="99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97" t="s">
        <v>532</v>
      </c>
      <c r="C221" s="97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99"/>
      <c r="C222" s="99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97" t="s">
        <v>534</v>
      </c>
      <c r="C223" s="97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99"/>
      <c r="C224" s="99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97" t="s">
        <v>535</v>
      </c>
      <c r="C225" s="97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98"/>
      <c r="C226" s="98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98"/>
      <c r="C227" s="98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98"/>
      <c r="C228" s="98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98"/>
      <c r="C229" s="98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99"/>
      <c r="C230" s="99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97" t="s">
        <v>537</v>
      </c>
      <c r="C231" s="97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98"/>
      <c r="C232" s="98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98"/>
      <c r="C233" s="98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98"/>
      <c r="C234" s="98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99"/>
      <c r="C235" s="99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97" t="s">
        <v>538</v>
      </c>
      <c r="C236" s="97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98"/>
      <c r="C237" s="98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98"/>
      <c r="C238" s="98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99"/>
      <c r="C239" s="99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97" t="s">
        <v>539</v>
      </c>
      <c r="C240" s="97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98"/>
      <c r="C241" s="98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98"/>
      <c r="C242" s="98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98"/>
      <c r="C243" s="98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99"/>
      <c r="C244" s="99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97" t="s">
        <v>540</v>
      </c>
      <c r="C245" s="97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98"/>
      <c r="C246" s="98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98"/>
      <c r="C247" s="98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98"/>
      <c r="C248" s="98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98"/>
      <c r="C249" s="98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99"/>
      <c r="C250" s="99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97" t="s">
        <v>542</v>
      </c>
      <c r="C251" s="97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98"/>
      <c r="C252" s="98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98"/>
      <c r="C253" s="98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98"/>
      <c r="C254" s="98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98"/>
      <c r="C255" s="98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98"/>
      <c r="C256" s="98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98"/>
      <c r="C257" s="98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98"/>
      <c r="C258" s="98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98"/>
      <c r="C259" s="98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99"/>
      <c r="C260" s="99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97" t="s">
        <v>543</v>
      </c>
      <c r="C261" s="97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98"/>
      <c r="C262" s="98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98"/>
      <c r="C263" s="98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98"/>
      <c r="C264" s="98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98"/>
      <c r="C265" s="98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98"/>
      <c r="C266" s="98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98"/>
      <c r="C267" s="98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99"/>
      <c r="C268" s="99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97" t="s">
        <v>546</v>
      </c>
      <c r="C269" s="97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98"/>
      <c r="C270" s="99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98"/>
      <c r="C271" s="97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98"/>
      <c r="C272" s="98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98"/>
      <c r="C273" s="98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98"/>
      <c r="C274" s="98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98"/>
      <c r="C275" s="98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99"/>
      <c r="C276" s="99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97" t="s">
        <v>548</v>
      </c>
      <c r="C277" s="97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98"/>
      <c r="C278" s="98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98"/>
      <c r="C279" s="98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99"/>
      <c r="C280" s="99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97" t="s">
        <v>550</v>
      </c>
      <c r="C281" s="97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99"/>
      <c r="C282" s="99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104" t="s">
        <v>527</v>
      </c>
      <c r="K287" s="105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106"/>
      <c r="K288" s="107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97" t="s">
        <v>551</v>
      </c>
      <c r="C290" s="97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98"/>
      <c r="C291" s="98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98"/>
      <c r="C292" s="98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98"/>
      <c r="C293" s="98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98"/>
      <c r="C294" s="98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98"/>
      <c r="C295" s="98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98"/>
      <c r="C296" s="98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98"/>
      <c r="C297" s="98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99"/>
      <c r="C298" s="99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97" t="s">
        <v>554</v>
      </c>
      <c r="C299" s="97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98"/>
      <c r="C300" s="98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98"/>
      <c r="C301" s="98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98"/>
      <c r="C302" s="98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98"/>
      <c r="C303" s="98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98"/>
      <c r="C304" s="98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98"/>
      <c r="C305" s="98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99"/>
      <c r="C306" s="99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97" t="s">
        <v>555</v>
      </c>
      <c r="C307" s="97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98"/>
      <c r="C308" s="98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98"/>
      <c r="C309" s="98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98"/>
      <c r="C310" s="98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98"/>
      <c r="C311" s="98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98"/>
      <c r="C312" s="98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98"/>
      <c r="C313" s="98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99"/>
      <c r="C314" s="99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97" t="s">
        <v>556</v>
      </c>
      <c r="C315" s="97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98"/>
      <c r="C316" s="98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98"/>
      <c r="C317" s="98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98"/>
      <c r="C318" s="98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98"/>
      <c r="C319" s="98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98"/>
      <c r="C320" s="98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99"/>
      <c r="C321" s="99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97" t="s">
        <v>557</v>
      </c>
      <c r="C322" s="97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98"/>
      <c r="C323" s="98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98"/>
      <c r="C324" s="98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98"/>
      <c r="C325" s="98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98"/>
      <c r="C326" s="98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98"/>
      <c r="C327" s="98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98"/>
      <c r="C328" s="98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98"/>
      <c r="C329" s="98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99"/>
      <c r="C330" s="99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97" t="s">
        <v>558</v>
      </c>
      <c r="C331" s="97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98"/>
      <c r="C332" s="98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98"/>
      <c r="C333" s="98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98"/>
      <c r="C334" s="98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98"/>
      <c r="C335" s="98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99"/>
      <c r="C336" s="99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97" t="s">
        <v>559</v>
      </c>
      <c r="C337" s="97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98"/>
      <c r="C338" s="98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98"/>
      <c r="C339" s="98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98"/>
      <c r="C340" s="98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98"/>
      <c r="C341" s="98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99"/>
      <c r="C342" s="99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97" t="s">
        <v>560</v>
      </c>
      <c r="C343" s="97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98"/>
      <c r="C344" s="98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98"/>
      <c r="C345" s="98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98"/>
      <c r="C346" s="98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98"/>
      <c r="C347" s="98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98"/>
      <c r="C348" s="98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98"/>
      <c r="C349" s="98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98"/>
      <c r="C350" s="98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98"/>
      <c r="C351" s="98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99"/>
      <c r="C352" s="99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97" t="s">
        <v>562</v>
      </c>
      <c r="C353" s="97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98"/>
      <c r="C354" s="98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98"/>
      <c r="C355" s="98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98"/>
      <c r="C356" s="98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98"/>
      <c r="C357" s="98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98"/>
      <c r="C358" s="98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98"/>
      <c r="C359" s="98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99"/>
      <c r="C360" s="99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97" t="s">
        <v>563</v>
      </c>
      <c r="C361" s="97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98"/>
      <c r="C362" s="98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98"/>
      <c r="C363" s="98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98"/>
      <c r="C364" s="98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98"/>
      <c r="C365" s="98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98"/>
      <c r="C366" s="98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98"/>
      <c r="C367" s="98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98"/>
      <c r="C368" s="98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98"/>
      <c r="C369" s="98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99"/>
      <c r="C370" s="99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97" t="s">
        <v>564</v>
      </c>
      <c r="C371" s="97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98"/>
      <c r="C372" s="98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98"/>
      <c r="C373" s="98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98"/>
      <c r="C374" s="98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98"/>
      <c r="C375" s="98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98"/>
      <c r="C376" s="98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98"/>
      <c r="C377" s="98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98"/>
      <c r="C378" s="98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98"/>
      <c r="C379" s="98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98"/>
      <c r="C380" s="98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99"/>
      <c r="C381" s="99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97" t="s">
        <v>565</v>
      </c>
      <c r="C382" s="97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98"/>
      <c r="C383" s="98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98"/>
      <c r="C384" s="98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98"/>
      <c r="C385" s="98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98"/>
      <c r="C386" s="98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98"/>
      <c r="C387" s="98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98"/>
      <c r="C388" s="98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98"/>
      <c r="C389" s="98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98"/>
      <c r="C390" s="98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98"/>
      <c r="C391" s="98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98"/>
      <c r="C392" s="98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99"/>
      <c r="C393" s="99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97" t="s">
        <v>567</v>
      </c>
      <c r="C394" s="97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98"/>
      <c r="C395" s="98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98"/>
      <c r="C396" s="98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98"/>
      <c r="C397" s="98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98"/>
      <c r="C398" s="98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98"/>
      <c r="C399" s="98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98"/>
      <c r="C400" s="98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98"/>
      <c r="C401" s="98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98"/>
      <c r="C402" s="98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98"/>
      <c r="C403" s="98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99"/>
      <c r="C404" s="99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97" t="s">
        <v>568</v>
      </c>
      <c r="C405" s="97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98"/>
      <c r="C406" s="98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98"/>
      <c r="C407" s="98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98"/>
      <c r="C408" s="98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98"/>
      <c r="C409" s="98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98"/>
      <c r="C410" s="98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98"/>
      <c r="C411" s="98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98"/>
      <c r="C412" s="98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98"/>
      <c r="C413" s="98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98"/>
      <c r="C414" s="98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98"/>
      <c r="C415" s="98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98"/>
      <c r="C416" s="98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99"/>
      <c r="C417" s="99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97" t="s">
        <v>570</v>
      </c>
      <c r="C418" s="97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98"/>
      <c r="C419" s="98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98"/>
      <c r="C420" s="98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98"/>
      <c r="C421" s="98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98"/>
      <c r="C422" s="98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98"/>
      <c r="C423" s="98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98"/>
      <c r="C424" s="98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98"/>
      <c r="C425" s="98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98"/>
      <c r="C426" s="98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98"/>
      <c r="C427" s="98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98"/>
      <c r="C428" s="98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98"/>
      <c r="C429" s="98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98"/>
      <c r="C430" s="98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98"/>
      <c r="C431" s="98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98"/>
      <c r="C432" s="98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98"/>
      <c r="C433" s="98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98"/>
      <c r="C434" s="98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98"/>
      <c r="C435" s="98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98"/>
      <c r="C436" s="98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98"/>
      <c r="C437" s="98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99"/>
      <c r="C438" s="99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97" t="s">
        <v>571</v>
      </c>
      <c r="C439" s="97" t="s">
        <v>547</v>
      </c>
      <c r="D439" s="13">
        <v>24840</v>
      </c>
      <c r="E439" s="1">
        <v>24900</v>
      </c>
      <c r="F439" s="1"/>
      <c r="G439" s="1"/>
      <c r="H439" s="1">
        <f>E439-D439</f>
        <v>60</v>
      </c>
      <c r="I439" s="13"/>
      <c r="J439" s="5"/>
      <c r="K439" s="5"/>
    </row>
    <row r="440" spans="2:11">
      <c r="B440" s="98"/>
      <c r="C440" s="98"/>
      <c r="D440" s="13">
        <v>24850</v>
      </c>
      <c r="E440" s="1">
        <v>24900</v>
      </c>
      <c r="F440" s="1"/>
      <c r="G440" s="1"/>
      <c r="H440" s="1">
        <f>E440-D440</f>
        <v>50</v>
      </c>
      <c r="I440" s="13"/>
      <c r="J440" s="5"/>
      <c r="K440" s="5"/>
    </row>
    <row r="441" spans="2:11">
      <c r="B441" s="98"/>
      <c r="C441" s="98"/>
      <c r="D441" s="13"/>
      <c r="E441" s="1">
        <v>24960</v>
      </c>
      <c r="F441" s="1"/>
      <c r="G441" s="1">
        <v>25000</v>
      </c>
      <c r="H441" s="1">
        <f>E441-G441</f>
        <v>-40</v>
      </c>
      <c r="I441" s="13"/>
      <c r="J441" s="5"/>
      <c r="K441" s="5"/>
    </row>
    <row r="442" spans="2:11">
      <c r="B442" s="98"/>
      <c r="C442" s="99"/>
      <c r="D442" s="13"/>
      <c r="E442" s="1">
        <v>24960</v>
      </c>
      <c r="F442" s="1"/>
      <c r="G442" s="1">
        <v>25000</v>
      </c>
      <c r="H442" s="1">
        <f>E442-G442</f>
        <v>-40</v>
      </c>
      <c r="I442" s="13"/>
      <c r="J442" s="5"/>
      <c r="K442" s="5"/>
    </row>
    <row r="443" spans="2:11">
      <c r="B443" s="98"/>
      <c r="C443" s="97" t="s">
        <v>572</v>
      </c>
      <c r="D443" s="13">
        <v>25023</v>
      </c>
      <c r="E443" s="1"/>
      <c r="F443" s="1">
        <v>25050</v>
      </c>
      <c r="G443" s="1"/>
      <c r="H443" s="1">
        <f>F443-D443</f>
        <v>27</v>
      </c>
      <c r="I443" s="13"/>
      <c r="J443" s="5"/>
      <c r="K443" s="5"/>
    </row>
    <row r="444" spans="2:11">
      <c r="B444" s="98"/>
      <c r="C444" s="98"/>
      <c r="D444" s="13">
        <v>25015</v>
      </c>
      <c r="E444" s="1"/>
      <c r="F444" s="1">
        <v>25065</v>
      </c>
      <c r="G444" s="1"/>
      <c r="H444" s="1">
        <f>F444-D444</f>
        <v>50</v>
      </c>
      <c r="I444" s="13"/>
      <c r="J444" s="5"/>
      <c r="K444" s="5"/>
    </row>
    <row r="445" spans="2:11">
      <c r="B445" s="98"/>
      <c r="C445" s="98"/>
      <c r="D445" s="13">
        <v>25090</v>
      </c>
      <c r="E445" s="1"/>
      <c r="F445" s="1"/>
      <c r="G445" s="1">
        <v>25055</v>
      </c>
      <c r="H445" s="1">
        <f>G445-D445</f>
        <v>-35</v>
      </c>
      <c r="I445" s="13"/>
      <c r="J445" s="5"/>
      <c r="K445" s="5"/>
    </row>
    <row r="446" spans="2:11">
      <c r="B446" s="98"/>
      <c r="C446" s="98"/>
      <c r="D446" s="13">
        <v>25090</v>
      </c>
      <c r="E446" s="1"/>
      <c r="F446" s="1"/>
      <c r="G446" s="1">
        <v>25055</v>
      </c>
      <c r="H446" s="1">
        <f>G446-D446</f>
        <v>-35</v>
      </c>
      <c r="I446" s="13"/>
      <c r="J446" s="5"/>
      <c r="K446" s="5"/>
    </row>
    <row r="447" spans="2:11">
      <c r="B447" s="98"/>
      <c r="C447" s="98"/>
      <c r="D447" s="13"/>
      <c r="E447" s="1">
        <v>25048</v>
      </c>
      <c r="F447" s="1"/>
      <c r="G447" s="1">
        <v>25078</v>
      </c>
      <c r="H447" s="1">
        <f>E447-G447</f>
        <v>-30</v>
      </c>
      <c r="I447" s="13"/>
      <c r="J447" s="5"/>
      <c r="K447" s="5"/>
    </row>
    <row r="448" spans="2:11">
      <c r="B448" s="98"/>
      <c r="C448" s="98"/>
      <c r="D448" s="13"/>
      <c r="E448" s="1">
        <v>25048</v>
      </c>
      <c r="F448" s="1"/>
      <c r="G448" s="1">
        <v>25078</v>
      </c>
      <c r="H448" s="1">
        <f t="shared" ref="H448:H450" si="37">E448-G448</f>
        <v>-30</v>
      </c>
      <c r="I448" s="13"/>
      <c r="J448" s="5"/>
      <c r="K448" s="5"/>
    </row>
    <row r="449" spans="2:11">
      <c r="B449" s="98"/>
      <c r="C449" s="98"/>
      <c r="D449" s="13"/>
      <c r="E449" s="1">
        <v>25020</v>
      </c>
      <c r="F449" s="1"/>
      <c r="G449" s="1">
        <v>25075</v>
      </c>
      <c r="H449" s="1">
        <f t="shared" si="37"/>
        <v>-55</v>
      </c>
      <c r="I449" s="13"/>
      <c r="J449" s="5"/>
      <c r="K449" s="5"/>
    </row>
    <row r="450" spans="2:11">
      <c r="B450" s="99"/>
      <c r="C450" s="99"/>
      <c r="D450" s="13"/>
      <c r="E450" s="1">
        <v>25020</v>
      </c>
      <c r="F450" s="1"/>
      <c r="G450" s="1">
        <v>25075</v>
      </c>
      <c r="H450" s="1">
        <f t="shared" si="37"/>
        <v>-55</v>
      </c>
      <c r="I450" s="13"/>
      <c r="J450" s="5">
        <f>H439+H440+H441+H442+H443+H444+H445+H447+H448+H449+H450</f>
        <v>-98</v>
      </c>
      <c r="K450" s="5">
        <f>J450*40</f>
        <v>-3920</v>
      </c>
    </row>
    <row r="451" spans="2:11">
      <c r="B451" s="97" t="s">
        <v>574</v>
      </c>
      <c r="C451" s="97" t="s">
        <v>572</v>
      </c>
      <c r="D451" s="13">
        <v>25100</v>
      </c>
      <c r="E451" s="1"/>
      <c r="F451" s="1"/>
      <c r="G451" s="1">
        <v>25016</v>
      </c>
      <c r="H451" s="1">
        <f>G451-D451</f>
        <v>-84</v>
      </c>
      <c r="I451" s="13"/>
      <c r="J451" s="5"/>
      <c r="K451" s="5"/>
    </row>
    <row r="452" spans="2:11">
      <c r="B452" s="98"/>
      <c r="C452" s="98"/>
      <c r="D452" s="13">
        <v>25100</v>
      </c>
      <c r="E452" s="1"/>
      <c r="F452" s="1"/>
      <c r="G452" s="1">
        <v>25016</v>
      </c>
      <c r="H452" s="1">
        <f t="shared" ref="H452:H453" si="38">G452-D452</f>
        <v>-84</v>
      </c>
      <c r="I452" s="13"/>
      <c r="J452" s="5"/>
      <c r="K452" s="5"/>
    </row>
    <row r="453" spans="2:11">
      <c r="B453" s="99"/>
      <c r="C453" s="99"/>
      <c r="D453" s="13">
        <v>25064</v>
      </c>
      <c r="E453" s="1"/>
      <c r="F453" s="1"/>
      <c r="G453" s="1">
        <v>25016</v>
      </c>
      <c r="H453" s="1">
        <f t="shared" si="38"/>
        <v>-48</v>
      </c>
      <c r="I453" s="13"/>
      <c r="J453" s="5">
        <f>H451+H452+H453</f>
        <v>-216</v>
      </c>
      <c r="K453" s="5">
        <f>J453*40</f>
        <v>-8640</v>
      </c>
    </row>
    <row r="454" spans="2:11">
      <c r="B454" s="97" t="s">
        <v>578</v>
      </c>
      <c r="C454" s="97" t="s">
        <v>572</v>
      </c>
      <c r="D454" s="13">
        <v>24975</v>
      </c>
      <c r="E454" s="1">
        <v>25002</v>
      </c>
      <c r="F454" s="1"/>
      <c r="G454" s="1"/>
      <c r="H454" s="1">
        <f>E454-D454</f>
        <v>27</v>
      </c>
      <c r="I454" s="13"/>
      <c r="J454" s="5"/>
      <c r="K454" s="5"/>
    </row>
    <row r="455" spans="2:11">
      <c r="B455" s="98"/>
      <c r="C455" s="98"/>
      <c r="D455" s="13">
        <v>24949</v>
      </c>
      <c r="E455" s="1">
        <v>24980</v>
      </c>
      <c r="F455" s="1"/>
      <c r="G455" s="1"/>
      <c r="H455" s="1">
        <f>E455-D455</f>
        <v>31</v>
      </c>
      <c r="I455" s="13"/>
      <c r="J455" s="5"/>
      <c r="K455" s="5"/>
    </row>
    <row r="456" spans="2:11">
      <c r="B456" s="98"/>
      <c r="C456" s="98"/>
      <c r="D456" s="13">
        <v>24905</v>
      </c>
      <c r="E456" s="1"/>
      <c r="F456" s="1">
        <v>24940</v>
      </c>
      <c r="G456" s="1"/>
      <c r="H456" s="1">
        <f>F456-D456</f>
        <v>35</v>
      </c>
      <c r="I456" s="13"/>
      <c r="J456" s="5"/>
      <c r="K456" s="5"/>
    </row>
    <row r="457" spans="2:11">
      <c r="B457" s="98"/>
      <c r="C457" s="98"/>
      <c r="D457" s="13">
        <v>24930</v>
      </c>
      <c r="E457" s="1">
        <v>24950</v>
      </c>
      <c r="F457" s="1"/>
      <c r="G457" s="1"/>
      <c r="H457" s="1">
        <f>E457-D457</f>
        <v>20</v>
      </c>
      <c r="I457" s="13"/>
      <c r="J457" s="5"/>
      <c r="K457" s="5"/>
    </row>
    <row r="458" spans="2:11">
      <c r="B458" s="98"/>
      <c r="C458" s="98"/>
      <c r="D458" s="13">
        <v>24925</v>
      </c>
      <c r="E458" s="1">
        <v>24945</v>
      </c>
      <c r="F458" s="1"/>
      <c r="G458" s="1"/>
      <c r="H458" s="1">
        <f t="shared" ref="H458:H462" si="39">E458-D458</f>
        <v>20</v>
      </c>
      <c r="I458" s="13"/>
      <c r="J458" s="5"/>
      <c r="K458" s="5"/>
    </row>
    <row r="459" spans="2:11">
      <c r="B459" s="98"/>
      <c r="C459" s="98"/>
      <c r="D459" s="13">
        <v>24950</v>
      </c>
      <c r="E459" s="1">
        <v>24970</v>
      </c>
      <c r="F459" s="1"/>
      <c r="G459" s="1"/>
      <c r="H459" s="1">
        <f t="shared" si="39"/>
        <v>20</v>
      </c>
      <c r="I459" s="13"/>
      <c r="J459" s="5"/>
      <c r="K459" s="5"/>
    </row>
    <row r="460" spans="2:11">
      <c r="B460" s="98"/>
      <c r="C460" s="98"/>
      <c r="D460" s="13">
        <v>24912</v>
      </c>
      <c r="E460" s="1">
        <v>24959</v>
      </c>
      <c r="F460" s="1"/>
      <c r="G460" s="1"/>
      <c r="H460" s="1">
        <f t="shared" si="39"/>
        <v>47</v>
      </c>
      <c r="I460" s="13"/>
      <c r="J460" s="5"/>
      <c r="K460" s="5"/>
    </row>
    <row r="461" spans="2:11">
      <c r="B461" s="98"/>
      <c r="C461" s="98"/>
      <c r="D461" s="13">
        <v>24962</v>
      </c>
      <c r="E461" s="1">
        <v>24990</v>
      </c>
      <c r="F461" s="1"/>
      <c r="G461" s="1"/>
      <c r="H461" s="1">
        <f t="shared" si="39"/>
        <v>28</v>
      </c>
      <c r="I461" s="13"/>
      <c r="J461" s="5"/>
      <c r="K461" s="5"/>
    </row>
    <row r="462" spans="2:11">
      <c r="B462" s="98"/>
      <c r="C462" s="98"/>
      <c r="D462" s="13">
        <v>24830</v>
      </c>
      <c r="E462" s="1">
        <v>24870</v>
      </c>
      <c r="F462" s="1"/>
      <c r="G462" s="1"/>
      <c r="H462" s="1">
        <f t="shared" si="39"/>
        <v>40</v>
      </c>
      <c r="I462" s="13"/>
      <c r="J462" s="5"/>
      <c r="K462" s="5"/>
    </row>
    <row r="463" spans="2:11">
      <c r="B463" s="98"/>
      <c r="C463" s="98"/>
      <c r="D463" s="13">
        <v>24798</v>
      </c>
      <c r="E463" s="1"/>
      <c r="F463" s="1">
        <v>24838</v>
      </c>
      <c r="G463" s="1"/>
      <c r="H463" s="1">
        <f>F463-D463</f>
        <v>40</v>
      </c>
      <c r="I463" s="13"/>
      <c r="J463" s="5"/>
      <c r="K463" s="5"/>
    </row>
    <row r="464" spans="2:11">
      <c r="B464" s="98"/>
      <c r="C464" s="98"/>
      <c r="D464" s="13">
        <v>24805</v>
      </c>
      <c r="E464" s="1"/>
      <c r="F464" s="1"/>
      <c r="G464" s="1">
        <v>24775</v>
      </c>
      <c r="H464" s="1">
        <f>G464-D464</f>
        <v>-30</v>
      </c>
      <c r="I464" s="13"/>
      <c r="J464" s="5"/>
      <c r="K464" s="5"/>
    </row>
    <row r="465" spans="2:11">
      <c r="B465" s="99"/>
      <c r="C465" s="99"/>
      <c r="D465" s="13">
        <v>24790</v>
      </c>
      <c r="E465" s="1"/>
      <c r="F465" s="1"/>
      <c r="G465" s="1">
        <v>24775</v>
      </c>
      <c r="H465" s="1">
        <f>G465-D465</f>
        <v>-15</v>
      </c>
      <c r="I465" s="13"/>
      <c r="J465" s="5">
        <f>H454+H455+H456+H457+H458+H459+H460+H461+H462+H463+H464+H465</f>
        <v>263</v>
      </c>
      <c r="K465" s="5">
        <f>J465*40</f>
        <v>10520</v>
      </c>
    </row>
    <row r="466" spans="2:11">
      <c r="B466" s="97" t="s">
        <v>580</v>
      </c>
      <c r="C466" s="97" t="s">
        <v>572</v>
      </c>
      <c r="D466" s="13">
        <v>24821</v>
      </c>
      <c r="E466" s="1">
        <v>24840</v>
      </c>
      <c r="F466" s="1"/>
      <c r="G466" s="1"/>
      <c r="H466" s="1">
        <f>E466-D466</f>
        <v>19</v>
      </c>
      <c r="I466" s="13"/>
      <c r="J466" s="5"/>
      <c r="K466" s="5"/>
    </row>
    <row r="467" spans="2:11">
      <c r="B467" s="98"/>
      <c r="C467" s="98"/>
      <c r="D467" s="13">
        <v>24821</v>
      </c>
      <c r="E467" s="1">
        <v>24840</v>
      </c>
      <c r="F467" s="1"/>
      <c r="G467" s="1"/>
      <c r="H467" s="1">
        <f t="shared" ref="H467:H473" si="40">E467-D467</f>
        <v>19</v>
      </c>
      <c r="I467" s="13"/>
      <c r="J467" s="5"/>
      <c r="K467" s="5"/>
    </row>
    <row r="468" spans="2:11">
      <c r="B468" s="98"/>
      <c r="C468" s="98"/>
      <c r="D468" s="13">
        <v>24830</v>
      </c>
      <c r="E468" s="1">
        <v>24868</v>
      </c>
      <c r="F468" s="1"/>
      <c r="G468" s="1"/>
      <c r="H468" s="1">
        <f t="shared" si="40"/>
        <v>38</v>
      </c>
      <c r="I468" s="13"/>
      <c r="J468" s="5"/>
      <c r="K468" s="5"/>
    </row>
    <row r="469" spans="2:11">
      <c r="B469" s="98"/>
      <c r="C469" s="98"/>
      <c r="D469" s="13">
        <v>24875</v>
      </c>
      <c r="E469" s="1">
        <v>24908</v>
      </c>
      <c r="F469" s="1"/>
      <c r="G469" s="1"/>
      <c r="H469" s="1">
        <f t="shared" si="40"/>
        <v>33</v>
      </c>
      <c r="I469" s="13"/>
      <c r="J469" s="5"/>
      <c r="K469" s="5"/>
    </row>
    <row r="470" spans="2:11">
      <c r="B470" s="98"/>
      <c r="C470" s="98"/>
      <c r="D470" s="13">
        <v>24846</v>
      </c>
      <c r="E470" s="1">
        <v>24868</v>
      </c>
      <c r="F470" s="1"/>
      <c r="G470" s="1"/>
      <c r="H470" s="1">
        <f t="shared" si="40"/>
        <v>22</v>
      </c>
      <c r="I470" s="13"/>
      <c r="J470" s="5"/>
      <c r="K470" s="5"/>
    </row>
    <row r="471" spans="2:11">
      <c r="B471" s="98"/>
      <c r="C471" s="98"/>
      <c r="D471" s="13">
        <v>24839</v>
      </c>
      <c r="E471" s="1">
        <v>24884</v>
      </c>
      <c r="F471" s="1"/>
      <c r="G471" s="1"/>
      <c r="H471" s="1">
        <f t="shared" si="40"/>
        <v>45</v>
      </c>
      <c r="I471" s="13"/>
      <c r="J471" s="5"/>
      <c r="K471" s="5"/>
    </row>
    <row r="472" spans="2:11">
      <c r="B472" s="98"/>
      <c r="C472" s="98"/>
      <c r="D472" s="13">
        <v>24872</v>
      </c>
      <c r="E472" s="1">
        <v>24880</v>
      </c>
      <c r="F472" s="1"/>
      <c r="G472" s="1"/>
      <c r="H472" s="1">
        <f t="shared" si="40"/>
        <v>8</v>
      </c>
      <c r="I472" s="13"/>
      <c r="J472" s="5"/>
      <c r="K472" s="5"/>
    </row>
    <row r="473" spans="2:11">
      <c r="B473" s="98"/>
      <c r="C473" s="98"/>
      <c r="D473" s="13">
        <v>24872</v>
      </c>
      <c r="E473" s="1">
        <v>24913</v>
      </c>
      <c r="F473" s="1"/>
      <c r="G473" s="1"/>
      <c r="H473" s="1">
        <f t="shared" si="40"/>
        <v>41</v>
      </c>
      <c r="I473" s="13"/>
      <c r="J473" s="5"/>
      <c r="K473" s="5"/>
    </row>
    <row r="474" spans="2:11">
      <c r="B474" s="98"/>
      <c r="C474" s="98"/>
      <c r="D474" s="13">
        <v>24990</v>
      </c>
      <c r="E474" s="1"/>
      <c r="F474" s="1">
        <v>25020</v>
      </c>
      <c r="G474" s="1"/>
      <c r="H474" s="1">
        <f>F474-D474</f>
        <v>30</v>
      </c>
      <c r="I474" s="13"/>
      <c r="J474" s="5"/>
      <c r="K474" s="5"/>
    </row>
    <row r="475" spans="2:11">
      <c r="B475" s="99"/>
      <c r="C475" s="99"/>
      <c r="D475" s="13">
        <v>24990</v>
      </c>
      <c r="E475" s="1"/>
      <c r="F475" s="1">
        <v>25020</v>
      </c>
      <c r="G475" s="1"/>
      <c r="H475" s="1">
        <f>F475-D475</f>
        <v>30</v>
      </c>
      <c r="I475" s="13"/>
      <c r="J475" s="5">
        <f>H466+H467+H468+H469+H470+H471+H472+H473+H474+H475</f>
        <v>285</v>
      </c>
      <c r="K475" s="5">
        <f>J475*40</f>
        <v>11400</v>
      </c>
    </row>
    <row r="476" spans="2:11">
      <c r="B476" s="97" t="s">
        <v>582</v>
      </c>
      <c r="C476" s="97" t="s">
        <v>572</v>
      </c>
      <c r="D476" s="13">
        <v>25110</v>
      </c>
      <c r="E476" s="1"/>
      <c r="F476" s="1">
        <v>25170</v>
      </c>
      <c r="G476" s="1"/>
      <c r="H476" s="1">
        <f>F476-D476</f>
        <v>60</v>
      </c>
      <c r="I476" s="13"/>
      <c r="J476" s="5"/>
      <c r="K476" s="5"/>
    </row>
    <row r="477" spans="2:11">
      <c r="B477" s="98"/>
      <c r="C477" s="98"/>
      <c r="D477" s="13">
        <v>25110</v>
      </c>
      <c r="E477" s="1"/>
      <c r="F477" s="1">
        <v>25215</v>
      </c>
      <c r="G477" s="1"/>
      <c r="H477" s="1">
        <f t="shared" ref="H477:H478" si="41">F477-D477</f>
        <v>105</v>
      </c>
      <c r="I477" s="13"/>
      <c r="J477" s="5"/>
      <c r="K477" s="5"/>
    </row>
    <row r="478" spans="2:11">
      <c r="B478" s="98"/>
      <c r="C478" s="98"/>
      <c r="D478" s="13">
        <v>25110</v>
      </c>
      <c r="E478" s="1"/>
      <c r="F478" s="1">
        <v>25224</v>
      </c>
      <c r="G478" s="1"/>
      <c r="H478" s="1">
        <f t="shared" si="41"/>
        <v>114</v>
      </c>
      <c r="I478" s="13"/>
      <c r="J478" s="5"/>
      <c r="K478" s="5"/>
    </row>
    <row r="479" spans="2:11">
      <c r="B479" s="98"/>
      <c r="C479" s="98"/>
      <c r="D479" s="13">
        <v>25347</v>
      </c>
      <c r="E479" s="1">
        <v>25360</v>
      </c>
      <c r="F479" s="1"/>
      <c r="G479" s="1"/>
      <c r="H479" s="1">
        <f>E479-D479</f>
        <v>13</v>
      </c>
      <c r="I479" s="13"/>
      <c r="J479" s="5"/>
      <c r="K479" s="5"/>
    </row>
    <row r="480" spans="2:11">
      <c r="B480" s="98"/>
      <c r="C480" s="98"/>
      <c r="D480" s="13">
        <v>25304</v>
      </c>
      <c r="E480" s="1">
        <v>25380</v>
      </c>
      <c r="F480" s="1"/>
      <c r="G480" s="1"/>
      <c r="H480" s="1">
        <f t="shared" ref="H480:H483" si="42">E480-D480</f>
        <v>76</v>
      </c>
      <c r="I480" s="13"/>
      <c r="J480" s="5"/>
      <c r="K480" s="5"/>
    </row>
    <row r="481" spans="2:11">
      <c r="B481" s="98"/>
      <c r="C481" s="98"/>
      <c r="D481" s="13">
        <v>25332</v>
      </c>
      <c r="E481" s="1">
        <v>25336</v>
      </c>
      <c r="F481" s="1"/>
      <c r="G481" s="1"/>
      <c r="H481" s="1">
        <f t="shared" si="42"/>
        <v>4</v>
      </c>
      <c r="I481" s="13"/>
      <c r="J481" s="5"/>
      <c r="K481" s="5"/>
    </row>
    <row r="482" spans="2:11">
      <c r="B482" s="98"/>
      <c r="C482" s="98"/>
      <c r="D482" s="13">
        <v>25332</v>
      </c>
      <c r="E482" s="1">
        <v>25345</v>
      </c>
      <c r="F482" s="1"/>
      <c r="G482" s="1"/>
      <c r="H482" s="1">
        <f t="shared" si="42"/>
        <v>13</v>
      </c>
      <c r="I482" s="13"/>
      <c r="J482" s="5"/>
      <c r="K482" s="5"/>
    </row>
    <row r="483" spans="2:11">
      <c r="B483" s="99"/>
      <c r="C483" s="99"/>
      <c r="D483" s="13">
        <v>25350</v>
      </c>
      <c r="E483" s="1">
        <v>25363</v>
      </c>
      <c r="F483" s="1"/>
      <c r="G483" s="1"/>
      <c r="H483" s="1">
        <f t="shared" si="42"/>
        <v>13</v>
      </c>
      <c r="I483" s="13"/>
      <c r="J483" s="5">
        <f>H476+H477+H478+H479+H480+H481+H482+H483</f>
        <v>398</v>
      </c>
      <c r="K483" s="5">
        <f>J483*40</f>
        <v>15920</v>
      </c>
    </row>
    <row r="484" spans="2:11">
      <c r="B484" s="97" t="s">
        <v>583</v>
      </c>
      <c r="C484" s="97" t="s">
        <v>572</v>
      </c>
      <c r="D484" s="13">
        <v>25587</v>
      </c>
      <c r="E484" s="1"/>
      <c r="F484" s="1">
        <v>25630</v>
      </c>
      <c r="G484" s="1"/>
      <c r="H484" s="1">
        <f>F484-D484</f>
        <v>43</v>
      </c>
      <c r="I484" s="13"/>
      <c r="J484" s="5"/>
      <c r="K484" s="5"/>
    </row>
    <row r="485" spans="2:11">
      <c r="B485" s="98"/>
      <c r="C485" s="98"/>
      <c r="D485" s="13">
        <v>25587</v>
      </c>
      <c r="E485" s="1"/>
      <c r="F485" s="1">
        <v>25655</v>
      </c>
      <c r="G485" s="1"/>
      <c r="H485" s="1">
        <f>F485-D485</f>
        <v>68</v>
      </c>
      <c r="I485" s="13"/>
      <c r="J485" s="5"/>
      <c r="K485" s="5"/>
    </row>
    <row r="486" spans="2:11">
      <c r="B486" s="98"/>
      <c r="C486" s="98"/>
      <c r="D486" s="13">
        <v>25658</v>
      </c>
      <c r="E486" s="1"/>
      <c r="F486" s="1"/>
      <c r="G486" s="1">
        <v>25600</v>
      </c>
      <c r="H486" s="1">
        <f>G486-D486</f>
        <v>-58</v>
      </c>
      <c r="I486" s="13"/>
      <c r="J486" s="5"/>
      <c r="K486" s="5"/>
    </row>
    <row r="487" spans="2:11">
      <c r="B487" s="98"/>
      <c r="C487" s="98"/>
      <c r="D487" s="13">
        <v>25658</v>
      </c>
      <c r="E487" s="1"/>
      <c r="F487" s="1"/>
      <c r="G487" s="1">
        <v>25600</v>
      </c>
      <c r="H487" s="1">
        <f>G487-D487</f>
        <v>-58</v>
      </c>
      <c r="I487" s="13"/>
      <c r="J487" s="5"/>
      <c r="K487" s="5"/>
    </row>
    <row r="488" spans="2:11">
      <c r="B488" s="99"/>
      <c r="C488" s="99"/>
      <c r="D488" s="13">
        <v>25585</v>
      </c>
      <c r="E488" s="1"/>
      <c r="F488" s="1">
        <v>25600</v>
      </c>
      <c r="G488" s="1"/>
      <c r="H488" s="1">
        <f>F488-D488</f>
        <v>15</v>
      </c>
      <c r="I488" s="13"/>
      <c r="J488" s="5">
        <f>H484+H485+H486+H487+H488</f>
        <v>10</v>
      </c>
      <c r="K488" s="5">
        <f>J488*40</f>
        <v>400</v>
      </c>
    </row>
    <row r="489" spans="2:11">
      <c r="B489" s="1"/>
      <c r="C489" s="1"/>
      <c r="D489" s="1"/>
      <c r="E489" s="1"/>
      <c r="F489" s="1"/>
      <c r="G489" s="1"/>
      <c r="H489" s="5">
        <f>SUM(H290:H488)</f>
        <v>7725</v>
      </c>
      <c r="I489" s="5">
        <f>H489*40</f>
        <v>309000</v>
      </c>
      <c r="J489" s="1"/>
      <c r="K489" s="1"/>
    </row>
    <row r="494" spans="2:11">
      <c r="B494" s="5" t="s">
        <v>88</v>
      </c>
      <c r="C494" s="5">
        <v>2018</v>
      </c>
      <c r="D494" s="1"/>
      <c r="E494" s="1"/>
      <c r="F494" s="1"/>
      <c r="G494" s="1"/>
      <c r="H494" s="1"/>
      <c r="I494" s="1"/>
      <c r="J494" s="104" t="s">
        <v>527</v>
      </c>
      <c r="K494" s="105"/>
    </row>
    <row r="495" spans="2:11">
      <c r="B495" s="3"/>
      <c r="C495" s="3"/>
      <c r="D495" s="3"/>
      <c r="E495" s="3"/>
      <c r="F495" s="3"/>
      <c r="G495" s="3"/>
      <c r="H495" s="3" t="s">
        <v>4</v>
      </c>
      <c r="I495" s="3"/>
      <c r="J495" s="106"/>
      <c r="K495" s="107"/>
    </row>
    <row r="496" spans="2:11">
      <c r="B496" s="4" t="s">
        <v>0</v>
      </c>
      <c r="C496" s="4" t="s">
        <v>5</v>
      </c>
      <c r="D496" s="4" t="s">
        <v>2</v>
      </c>
      <c r="E496" s="4" t="s">
        <v>6</v>
      </c>
      <c r="F496" s="4" t="s">
        <v>3</v>
      </c>
      <c r="G496" s="4" t="s">
        <v>7</v>
      </c>
      <c r="H496" s="4" t="s">
        <v>8</v>
      </c>
      <c r="I496" s="4" t="s">
        <v>9</v>
      </c>
      <c r="J496" s="76" t="s">
        <v>525</v>
      </c>
      <c r="K496" s="77" t="s">
        <v>526</v>
      </c>
    </row>
    <row r="497" spans="2:11">
      <c r="B497" s="100" t="s">
        <v>584</v>
      </c>
      <c r="C497" s="97" t="s">
        <v>572</v>
      </c>
      <c r="D497" s="1">
        <v>25585</v>
      </c>
      <c r="E497" s="1">
        <v>25610</v>
      </c>
      <c r="F497" s="1"/>
      <c r="G497" s="1"/>
      <c r="H497" s="1">
        <f>E497-D497</f>
        <v>25</v>
      </c>
      <c r="I497" s="1"/>
      <c r="J497" s="1"/>
      <c r="K497" s="1"/>
    </row>
    <row r="498" spans="2:11">
      <c r="B498" s="100"/>
      <c r="C498" s="98"/>
      <c r="D498" s="1"/>
      <c r="E498" s="1">
        <v>25610</v>
      </c>
      <c r="F498" s="1"/>
      <c r="G498" s="1">
        <v>25640</v>
      </c>
      <c r="H498" s="1">
        <f>E498-G498</f>
        <v>-30</v>
      </c>
      <c r="I498" s="1"/>
      <c r="J498" s="1"/>
      <c r="K498" s="1"/>
    </row>
    <row r="499" spans="2:11">
      <c r="B499" s="100"/>
      <c r="C499" s="98"/>
      <c r="D499" s="1">
        <v>25660</v>
      </c>
      <c r="E499" s="1"/>
      <c r="F499" s="1">
        <v>25700</v>
      </c>
      <c r="G499" s="1"/>
      <c r="H499" s="1">
        <f>F499-D499</f>
        <v>40</v>
      </c>
      <c r="I499" s="1"/>
      <c r="J499" s="1"/>
      <c r="K499" s="1"/>
    </row>
    <row r="500" spans="2:11">
      <c r="B500" s="100"/>
      <c r="C500" s="98"/>
      <c r="D500" s="1">
        <v>25660</v>
      </c>
      <c r="E500" s="1"/>
      <c r="F500" s="1">
        <v>25735</v>
      </c>
      <c r="G500" s="1"/>
      <c r="H500" s="1">
        <f>F500-D500</f>
        <v>75</v>
      </c>
      <c r="I500" s="1"/>
      <c r="J500" s="1"/>
      <c r="K500" s="1"/>
    </row>
    <row r="501" spans="2:11">
      <c r="B501" s="100"/>
      <c r="C501" s="98"/>
      <c r="D501" s="1">
        <v>25685</v>
      </c>
      <c r="E501" s="1"/>
      <c r="F501" s="1"/>
      <c r="G501" s="1">
        <v>25650</v>
      </c>
      <c r="H501" s="1">
        <f>G501-D501</f>
        <v>-35</v>
      </c>
      <c r="I501" s="1"/>
      <c r="J501" s="1"/>
      <c r="K501" s="1"/>
    </row>
    <row r="502" spans="2:11">
      <c r="B502" s="100"/>
      <c r="C502" s="98"/>
      <c r="D502" s="1">
        <v>25655</v>
      </c>
      <c r="E502" s="1"/>
      <c r="F502" s="1"/>
      <c r="G502" s="1">
        <v>25650</v>
      </c>
      <c r="H502" s="1">
        <f>G502-D502</f>
        <v>-5</v>
      </c>
      <c r="I502" s="1"/>
      <c r="J502" s="1"/>
      <c r="K502" s="1"/>
    </row>
    <row r="503" spans="2:11">
      <c r="B503" s="100"/>
      <c r="C503" s="98"/>
      <c r="D503" s="1">
        <v>25597</v>
      </c>
      <c r="E503" s="1">
        <v>25650</v>
      </c>
      <c r="F503" s="1"/>
      <c r="G503" s="1"/>
      <c r="H503" s="1">
        <f>E503-D503</f>
        <v>53</v>
      </c>
      <c r="I503" s="1"/>
      <c r="J503" s="1"/>
      <c r="K503" s="1"/>
    </row>
    <row r="504" spans="2:11">
      <c r="B504" s="100"/>
      <c r="C504" s="98"/>
      <c r="D504" s="1">
        <v>25590</v>
      </c>
      <c r="E504" s="1">
        <v>25650</v>
      </c>
      <c r="F504" s="1"/>
      <c r="G504" s="1"/>
      <c r="H504" s="1">
        <f t="shared" ref="H504:H506" si="43">E504-D504</f>
        <v>60</v>
      </c>
      <c r="I504" s="1"/>
      <c r="J504" s="1"/>
      <c r="K504" s="1"/>
    </row>
    <row r="505" spans="2:11">
      <c r="B505" s="100"/>
      <c r="C505" s="98"/>
      <c r="D505" s="1">
        <v>25589</v>
      </c>
      <c r="E505" s="1">
        <v>25650</v>
      </c>
      <c r="F505" s="1"/>
      <c r="G505" s="1"/>
      <c r="H505" s="1">
        <f t="shared" si="43"/>
        <v>61</v>
      </c>
      <c r="I505" s="1"/>
      <c r="J505" s="1"/>
      <c r="K505" s="1"/>
    </row>
    <row r="506" spans="2:11">
      <c r="B506" s="100"/>
      <c r="C506" s="98"/>
      <c r="D506" s="1">
        <v>25574</v>
      </c>
      <c r="E506" s="1">
        <v>25618</v>
      </c>
      <c r="F506" s="1"/>
      <c r="G506" s="1"/>
      <c r="H506" s="1">
        <f t="shared" si="43"/>
        <v>44</v>
      </c>
      <c r="I506" s="1"/>
      <c r="J506" s="1"/>
      <c r="K506" s="1"/>
    </row>
    <row r="507" spans="2:11">
      <c r="B507" s="100"/>
      <c r="C507" s="98"/>
      <c r="D507" s="1">
        <v>25645</v>
      </c>
      <c r="E507" s="1"/>
      <c r="F507" s="1">
        <v>25660</v>
      </c>
      <c r="G507" s="1"/>
      <c r="H507" s="1">
        <f>F507-D507</f>
        <v>15</v>
      </c>
      <c r="I507" s="1"/>
      <c r="J507" s="1"/>
      <c r="K507" s="1"/>
    </row>
    <row r="508" spans="2:11">
      <c r="B508" s="100"/>
      <c r="C508" s="99"/>
      <c r="D508" s="1">
        <v>25645</v>
      </c>
      <c r="E508" s="1"/>
      <c r="F508" s="1">
        <v>25665</v>
      </c>
      <c r="G508" s="1"/>
      <c r="H508" s="1">
        <f>F508-D508</f>
        <v>20</v>
      </c>
      <c r="I508" s="1"/>
      <c r="J508" s="5">
        <v>323</v>
      </c>
      <c r="K508" s="5">
        <f>J508*40</f>
        <v>12920</v>
      </c>
    </row>
    <row r="509" spans="2:11">
      <c r="B509" s="97" t="s">
        <v>586</v>
      </c>
      <c r="C509" s="97" t="s">
        <v>572</v>
      </c>
      <c r="D509" s="1">
        <v>25527</v>
      </c>
      <c r="E509" s="1">
        <v>25565</v>
      </c>
      <c r="F509" s="1"/>
      <c r="G509" s="1"/>
      <c r="H509" s="1">
        <f>E509-D509</f>
        <v>38</v>
      </c>
      <c r="I509" s="1"/>
      <c r="J509" s="5"/>
      <c r="K509" s="5"/>
    </row>
    <row r="510" spans="2:11">
      <c r="B510" s="98"/>
      <c r="C510" s="98"/>
      <c r="D510" s="1">
        <v>25527</v>
      </c>
      <c r="E510" s="1">
        <v>25565</v>
      </c>
      <c r="F510" s="1"/>
      <c r="G510" s="1"/>
      <c r="H510" s="1">
        <f>E510-D510</f>
        <v>38</v>
      </c>
      <c r="I510" s="1"/>
      <c r="J510" s="5"/>
      <c r="K510" s="5"/>
    </row>
    <row r="511" spans="2:11">
      <c r="B511" s="98"/>
      <c r="C511" s="98"/>
      <c r="D511" s="1">
        <v>25605</v>
      </c>
      <c r="E511" s="1"/>
      <c r="F511" s="1">
        <v>25625</v>
      </c>
      <c r="G511" s="1"/>
      <c r="H511" s="1">
        <f>F511-D511</f>
        <v>20</v>
      </c>
      <c r="I511" s="1"/>
      <c r="J511" s="5"/>
      <c r="K511" s="5"/>
    </row>
    <row r="512" spans="2:11">
      <c r="B512" s="98"/>
      <c r="C512" s="98"/>
      <c r="D512" s="1">
        <v>25597</v>
      </c>
      <c r="E512" s="1"/>
      <c r="F512" s="1">
        <v>25660</v>
      </c>
      <c r="G512" s="1"/>
      <c r="H512" s="1">
        <f t="shared" ref="H512:H515" si="44">F512-D512</f>
        <v>63</v>
      </c>
      <c r="I512" s="1"/>
      <c r="J512" s="5"/>
      <c r="K512" s="5"/>
    </row>
    <row r="513" spans="2:11">
      <c r="B513" s="98"/>
      <c r="C513" s="98"/>
      <c r="D513" s="1">
        <v>25588</v>
      </c>
      <c r="E513" s="1"/>
      <c r="F513" s="1">
        <v>25677</v>
      </c>
      <c r="G513" s="1"/>
      <c r="H513" s="1">
        <f t="shared" si="44"/>
        <v>89</v>
      </c>
      <c r="I513" s="1"/>
      <c r="J513" s="5"/>
      <c r="K513" s="5"/>
    </row>
    <row r="514" spans="2:11">
      <c r="B514" s="98"/>
      <c r="C514" s="98"/>
      <c r="D514" s="1">
        <v>25675</v>
      </c>
      <c r="E514" s="1"/>
      <c r="F514" s="1">
        <v>25715</v>
      </c>
      <c r="G514" s="1"/>
      <c r="H514" s="1">
        <f t="shared" si="44"/>
        <v>40</v>
      </c>
      <c r="I514" s="1"/>
      <c r="J514" s="5"/>
      <c r="K514" s="5"/>
    </row>
    <row r="515" spans="2:11">
      <c r="B515" s="99"/>
      <c r="C515" s="99"/>
      <c r="D515" s="1">
        <v>25675</v>
      </c>
      <c r="E515" s="1"/>
      <c r="F515" s="1">
        <v>25720</v>
      </c>
      <c r="G515" s="1"/>
      <c r="H515" s="1">
        <f t="shared" si="44"/>
        <v>45</v>
      </c>
      <c r="I515" s="1"/>
      <c r="J515" s="5">
        <f>H509+H510+H511+H512+H513+H514+H515</f>
        <v>333</v>
      </c>
      <c r="K515" s="5">
        <f>J515*40</f>
        <v>13320</v>
      </c>
    </row>
    <row r="516" spans="2:11">
      <c r="B516" s="97" t="s">
        <v>587</v>
      </c>
      <c r="C516" s="97" t="s">
        <v>572</v>
      </c>
      <c r="D516" s="1"/>
      <c r="E516" s="1">
        <v>25660</v>
      </c>
      <c r="F516" s="1"/>
      <c r="G516" s="1">
        <v>25700</v>
      </c>
      <c r="H516" s="1">
        <f>E516-G516</f>
        <v>-40</v>
      </c>
      <c r="I516" s="1"/>
      <c r="J516" s="5"/>
      <c r="K516" s="5"/>
    </row>
    <row r="517" spans="2:11">
      <c r="B517" s="98"/>
      <c r="C517" s="98"/>
      <c r="D517" s="1"/>
      <c r="E517" s="1">
        <v>25660</v>
      </c>
      <c r="F517" s="1"/>
      <c r="G517" s="1">
        <v>25700</v>
      </c>
      <c r="H517" s="1">
        <f t="shared" ref="H517:H520" si="45">E517-G517</f>
        <v>-40</v>
      </c>
      <c r="I517" s="1"/>
      <c r="J517" s="5"/>
      <c r="K517" s="5"/>
    </row>
    <row r="518" spans="2:11">
      <c r="B518" s="98"/>
      <c r="C518" s="98"/>
      <c r="D518" s="1"/>
      <c r="E518" s="1">
        <v>25632</v>
      </c>
      <c r="F518" s="1"/>
      <c r="G518" s="1">
        <v>25660</v>
      </c>
      <c r="H518" s="1">
        <f t="shared" si="45"/>
        <v>-28</v>
      </c>
      <c r="I518" s="1"/>
      <c r="J518" s="5"/>
      <c r="K518" s="5"/>
    </row>
    <row r="519" spans="2:11">
      <c r="B519" s="98"/>
      <c r="C519" s="98"/>
      <c r="D519" s="1"/>
      <c r="E519" s="1">
        <v>25632</v>
      </c>
      <c r="F519" s="1"/>
      <c r="G519" s="1">
        <v>25660</v>
      </c>
      <c r="H519" s="1">
        <f t="shared" si="45"/>
        <v>-28</v>
      </c>
      <c r="I519" s="1"/>
      <c r="J519" s="5"/>
      <c r="K519" s="5"/>
    </row>
    <row r="520" spans="2:11">
      <c r="B520" s="98"/>
      <c r="C520" s="98"/>
      <c r="D520" s="1"/>
      <c r="E520" s="1">
        <v>25632</v>
      </c>
      <c r="F520" s="1"/>
      <c r="G520" s="1">
        <v>25660</v>
      </c>
      <c r="H520" s="1">
        <f t="shared" si="45"/>
        <v>-28</v>
      </c>
      <c r="I520" s="1"/>
      <c r="J520" s="5"/>
      <c r="K520" s="5"/>
    </row>
    <row r="521" spans="2:11">
      <c r="B521" s="98"/>
      <c r="C521" s="98"/>
      <c r="D521" s="1">
        <v>25705</v>
      </c>
      <c r="E521" s="1"/>
      <c r="F521" s="1">
        <v>25735</v>
      </c>
      <c r="G521" s="1"/>
      <c r="H521" s="1">
        <f>F521-D521</f>
        <v>30</v>
      </c>
      <c r="I521" s="1"/>
      <c r="J521" s="5"/>
      <c r="K521" s="5"/>
    </row>
    <row r="522" spans="2:11">
      <c r="B522" s="98"/>
      <c r="C522" s="98"/>
      <c r="D522" s="1">
        <v>25700</v>
      </c>
      <c r="E522" s="1"/>
      <c r="F522" s="1">
        <v>25735</v>
      </c>
      <c r="G522" s="1"/>
      <c r="H522" s="1">
        <f t="shared" ref="H522:H524" si="46">F522-D522</f>
        <v>35</v>
      </c>
      <c r="I522" s="1"/>
      <c r="J522" s="5"/>
      <c r="K522" s="5"/>
    </row>
    <row r="523" spans="2:11">
      <c r="B523" s="98"/>
      <c r="C523" s="98"/>
      <c r="D523" s="1">
        <v>25689</v>
      </c>
      <c r="E523" s="1"/>
      <c r="F523" s="1">
        <v>25735</v>
      </c>
      <c r="G523" s="1"/>
      <c r="H523" s="1">
        <f t="shared" si="46"/>
        <v>46</v>
      </c>
      <c r="I523" s="1"/>
      <c r="J523" s="5"/>
      <c r="K523" s="5"/>
    </row>
    <row r="524" spans="2:11">
      <c r="B524" s="98"/>
      <c r="C524" s="98"/>
      <c r="D524" s="1">
        <v>25672</v>
      </c>
      <c r="E524" s="1"/>
      <c r="F524" s="1">
        <v>25735</v>
      </c>
      <c r="G524" s="1"/>
      <c r="H524" s="1">
        <f t="shared" si="46"/>
        <v>63</v>
      </c>
      <c r="I524" s="1"/>
      <c r="J524" s="5"/>
      <c r="K524" s="5"/>
    </row>
    <row r="525" spans="2:11">
      <c r="B525" s="98"/>
      <c r="C525" s="98"/>
      <c r="D525" s="1">
        <v>25675</v>
      </c>
      <c r="E525" s="1"/>
      <c r="F525" s="1"/>
      <c r="G525" s="1">
        <v>25650</v>
      </c>
      <c r="H525" s="1">
        <f>G525-D525</f>
        <v>-25</v>
      </c>
      <c r="I525" s="1"/>
      <c r="J525" s="5"/>
      <c r="K525" s="5"/>
    </row>
    <row r="526" spans="2:11">
      <c r="B526" s="99"/>
      <c r="C526" s="99"/>
      <c r="D526" s="1">
        <v>25675</v>
      </c>
      <c r="E526" s="1"/>
      <c r="F526" s="1"/>
      <c r="G526" s="1">
        <v>25650</v>
      </c>
      <c r="H526" s="1">
        <f>G526-D526</f>
        <v>-25</v>
      </c>
      <c r="I526" s="1"/>
      <c r="J526" s="5">
        <f>H516+H517+H518+H519+H520+H521+H522+H523+H524+H525+H526</f>
        <v>-40</v>
      </c>
      <c r="K526" s="5">
        <f>J526*40</f>
        <v>-1600</v>
      </c>
    </row>
    <row r="527" spans="2:11">
      <c r="B527" s="97" t="s">
        <v>588</v>
      </c>
      <c r="C527" s="97" t="s">
        <v>572</v>
      </c>
      <c r="D527" s="1">
        <v>25745</v>
      </c>
      <c r="E527" s="1"/>
      <c r="F527" s="1">
        <v>25790</v>
      </c>
      <c r="G527" s="1"/>
      <c r="H527" s="1">
        <f>F527-D527</f>
        <v>45</v>
      </c>
      <c r="I527" s="1"/>
      <c r="J527" s="5"/>
      <c r="K527" s="5"/>
    </row>
    <row r="528" spans="2:11">
      <c r="B528" s="98"/>
      <c r="C528" s="98"/>
      <c r="D528" s="1">
        <v>25778</v>
      </c>
      <c r="E528" s="1"/>
      <c r="F528" s="1">
        <v>25807</v>
      </c>
      <c r="G528" s="1"/>
      <c r="H528" s="1">
        <f t="shared" ref="H528:H530" si="47">F528-D528</f>
        <v>29</v>
      </c>
      <c r="I528" s="1"/>
      <c r="J528" s="5"/>
      <c r="K528" s="5"/>
    </row>
    <row r="529" spans="2:11">
      <c r="B529" s="98"/>
      <c r="C529" s="98"/>
      <c r="D529" s="1">
        <v>25800</v>
      </c>
      <c r="E529" s="1"/>
      <c r="F529" s="1">
        <v>25819</v>
      </c>
      <c r="G529" s="1"/>
      <c r="H529" s="1">
        <f t="shared" si="47"/>
        <v>19</v>
      </c>
      <c r="I529" s="1"/>
      <c r="J529" s="5"/>
      <c r="K529" s="5"/>
    </row>
    <row r="530" spans="2:11">
      <c r="B530" s="98"/>
      <c r="C530" s="98"/>
      <c r="D530" s="1">
        <v>25800</v>
      </c>
      <c r="E530" s="1"/>
      <c r="F530" s="1">
        <v>25837</v>
      </c>
      <c r="G530" s="1"/>
      <c r="H530" s="1">
        <f t="shared" si="47"/>
        <v>37</v>
      </c>
      <c r="I530" s="1"/>
      <c r="J530" s="5"/>
      <c r="K530" s="5"/>
    </row>
    <row r="531" spans="2:11">
      <c r="B531" s="98"/>
      <c r="C531" s="98"/>
      <c r="D531" s="1">
        <v>25823</v>
      </c>
      <c r="E531" s="1"/>
      <c r="F531" s="1"/>
      <c r="G531" s="1">
        <v>25810</v>
      </c>
      <c r="H531" s="1">
        <f>G531-D531</f>
        <v>-13</v>
      </c>
      <c r="I531" s="1"/>
      <c r="J531" s="5"/>
      <c r="K531" s="5"/>
    </row>
    <row r="532" spans="2:11">
      <c r="B532" s="98"/>
      <c r="C532" s="98"/>
      <c r="D532" s="1">
        <v>25833</v>
      </c>
      <c r="E532" s="1"/>
      <c r="F532" s="1"/>
      <c r="G532" s="1">
        <v>25810</v>
      </c>
      <c r="H532" s="1">
        <f t="shared" ref="H532:H533" si="48">G532-D532</f>
        <v>-23</v>
      </c>
      <c r="I532" s="1"/>
      <c r="J532" s="5"/>
      <c r="K532" s="5"/>
    </row>
    <row r="533" spans="2:11">
      <c r="B533" s="99"/>
      <c r="C533" s="99"/>
      <c r="D533" s="1">
        <v>25840</v>
      </c>
      <c r="E533" s="1"/>
      <c r="F533" s="1"/>
      <c r="G533" s="1">
        <v>25810</v>
      </c>
      <c r="H533" s="1">
        <f t="shared" si="48"/>
        <v>-30</v>
      </c>
      <c r="I533" s="1"/>
      <c r="J533" s="5">
        <f>H527+H528+H529+H530+H531+H532+H533</f>
        <v>64</v>
      </c>
      <c r="K533" s="5">
        <f>J533*40</f>
        <v>2560</v>
      </c>
    </row>
    <row r="534" spans="2:11">
      <c r="B534" s="97" t="s">
        <v>589</v>
      </c>
      <c r="C534" s="97" t="s">
        <v>572</v>
      </c>
      <c r="D534" s="1">
        <v>25993</v>
      </c>
      <c r="E534" s="1"/>
      <c r="F534" s="1">
        <v>25998</v>
      </c>
      <c r="G534" s="1"/>
      <c r="H534" s="1">
        <f>F534-D534</f>
        <v>5</v>
      </c>
      <c r="I534" s="1"/>
      <c r="J534" s="5"/>
      <c r="K534" s="5"/>
    </row>
    <row r="535" spans="2:11">
      <c r="B535" s="98"/>
      <c r="C535" s="98"/>
      <c r="D535" s="1">
        <v>25993</v>
      </c>
      <c r="E535" s="1"/>
      <c r="F535" s="1">
        <v>26020</v>
      </c>
      <c r="G535" s="1"/>
      <c r="H535" s="1">
        <f t="shared" ref="H535:H536" si="49">F535-D535</f>
        <v>27</v>
      </c>
      <c r="I535" s="1"/>
      <c r="J535" s="5"/>
      <c r="K535" s="5"/>
    </row>
    <row r="536" spans="2:11">
      <c r="B536" s="98"/>
      <c r="C536" s="98"/>
      <c r="D536" s="1">
        <v>25955</v>
      </c>
      <c r="E536" s="1"/>
      <c r="F536" s="1">
        <v>25998</v>
      </c>
      <c r="G536" s="1"/>
      <c r="H536" s="1">
        <f t="shared" si="49"/>
        <v>43</v>
      </c>
      <c r="I536" s="1"/>
      <c r="J536" s="5"/>
      <c r="K536" s="5"/>
    </row>
    <row r="537" spans="2:11">
      <c r="B537" s="98"/>
      <c r="C537" s="98"/>
      <c r="D537" s="1">
        <v>25955</v>
      </c>
      <c r="E537" s="1"/>
      <c r="F537" s="1"/>
      <c r="G537" s="1">
        <v>25950</v>
      </c>
      <c r="H537" s="1">
        <f>G537-D537</f>
        <v>-5</v>
      </c>
      <c r="I537" s="1"/>
      <c r="J537" s="5"/>
      <c r="K537" s="5"/>
    </row>
    <row r="538" spans="2:11">
      <c r="B538" s="98"/>
      <c r="C538" s="98"/>
      <c r="D538" s="1">
        <v>25985</v>
      </c>
      <c r="E538" s="1"/>
      <c r="F538" s="1"/>
      <c r="G538" s="1">
        <v>25950</v>
      </c>
      <c r="H538" s="1">
        <f>G538-D538</f>
        <v>-35</v>
      </c>
      <c r="I538" s="1"/>
      <c r="J538" s="5"/>
      <c r="K538" s="5"/>
    </row>
    <row r="539" spans="2:11">
      <c r="B539" s="98"/>
      <c r="C539" s="98"/>
      <c r="D539" s="1"/>
      <c r="E539" s="1">
        <v>25963</v>
      </c>
      <c r="F539" s="1"/>
      <c r="G539" s="1">
        <v>25980</v>
      </c>
      <c r="H539" s="1">
        <f>E539-G539</f>
        <v>-17</v>
      </c>
      <c r="I539" s="1"/>
      <c r="J539" s="5"/>
      <c r="K539" s="5"/>
    </row>
    <row r="540" spans="2:11">
      <c r="B540" s="98"/>
      <c r="C540" s="98"/>
      <c r="D540" s="1"/>
      <c r="E540" s="1">
        <v>25963</v>
      </c>
      <c r="F540" s="1"/>
      <c r="G540" s="1">
        <v>25980</v>
      </c>
      <c r="H540" s="1">
        <f>E540-G540</f>
        <v>-17</v>
      </c>
      <c r="I540" s="1"/>
      <c r="J540" s="5"/>
      <c r="K540" s="5"/>
    </row>
    <row r="541" spans="2:11">
      <c r="B541" s="98"/>
      <c r="C541" s="98"/>
      <c r="D541" s="1">
        <v>25999</v>
      </c>
      <c r="E541" s="1"/>
      <c r="F541" s="1">
        <v>26049</v>
      </c>
      <c r="G541" s="1"/>
      <c r="H541" s="1">
        <f>F541-D541</f>
        <v>50</v>
      </c>
      <c r="I541" s="1"/>
      <c r="J541" s="5"/>
      <c r="K541" s="5"/>
    </row>
    <row r="542" spans="2:11">
      <c r="B542" s="98"/>
      <c r="C542" s="98"/>
      <c r="D542" s="1">
        <v>25999</v>
      </c>
      <c r="E542" s="1"/>
      <c r="F542" s="1">
        <v>26064</v>
      </c>
      <c r="G542" s="1"/>
      <c r="H542" s="1">
        <f>F542-D542</f>
        <v>65</v>
      </c>
      <c r="I542" s="1"/>
      <c r="J542" s="5"/>
      <c r="K542" s="5"/>
    </row>
    <row r="543" spans="2:11">
      <c r="B543" s="98"/>
      <c r="C543" s="98"/>
      <c r="D543" s="1">
        <v>25999</v>
      </c>
      <c r="E543" s="1"/>
      <c r="F543" s="1"/>
      <c r="G543" s="1">
        <v>25990</v>
      </c>
      <c r="H543" s="1">
        <f>G543-D543</f>
        <v>-9</v>
      </c>
      <c r="I543" s="1"/>
      <c r="J543" s="5"/>
      <c r="K543" s="5"/>
    </row>
    <row r="544" spans="2:11">
      <c r="B544" s="98"/>
      <c r="C544" s="98"/>
      <c r="D544" s="1">
        <v>26029</v>
      </c>
      <c r="E544" s="1"/>
      <c r="F544" s="1"/>
      <c r="G544" s="1">
        <v>25990</v>
      </c>
      <c r="H544" s="1">
        <f>G544-D544</f>
        <v>-39</v>
      </c>
      <c r="I544" s="1"/>
      <c r="J544" s="5"/>
      <c r="K544" s="5"/>
    </row>
    <row r="545" spans="2:11">
      <c r="B545" s="98"/>
      <c r="C545" s="98"/>
      <c r="D545" s="1"/>
      <c r="E545" s="1">
        <v>25965</v>
      </c>
      <c r="F545" s="1"/>
      <c r="G545" s="1">
        <v>26020</v>
      </c>
      <c r="H545" s="1">
        <f>E545-G545</f>
        <v>-55</v>
      </c>
      <c r="I545" s="1"/>
      <c r="J545" s="5"/>
      <c r="K545" s="5"/>
    </row>
    <row r="546" spans="2:11">
      <c r="B546" s="98"/>
      <c r="C546" s="98"/>
      <c r="D546" s="1"/>
      <c r="E546" s="1">
        <v>25965</v>
      </c>
      <c r="F546" s="1"/>
      <c r="G546" s="1">
        <v>26020</v>
      </c>
      <c r="H546" s="1">
        <f t="shared" ref="H546:H547" si="50">E546-G546</f>
        <v>-55</v>
      </c>
      <c r="I546" s="1"/>
      <c r="J546" s="5"/>
      <c r="K546" s="5"/>
    </row>
    <row r="547" spans="2:11">
      <c r="B547" s="98"/>
      <c r="C547" s="98"/>
      <c r="D547" s="1"/>
      <c r="E547" s="1">
        <v>25965</v>
      </c>
      <c r="F547" s="1"/>
      <c r="G547" s="1">
        <v>26020</v>
      </c>
      <c r="H547" s="1">
        <f t="shared" si="50"/>
        <v>-55</v>
      </c>
      <c r="I547" s="1"/>
      <c r="J547" s="5"/>
      <c r="K547" s="5"/>
    </row>
    <row r="548" spans="2:11">
      <c r="B548" s="98"/>
      <c r="C548" s="98"/>
      <c r="D548" s="1">
        <v>25962</v>
      </c>
      <c r="E548" s="1">
        <v>25985</v>
      </c>
      <c r="F548" s="1"/>
      <c r="G548" s="1"/>
      <c r="H548" s="1">
        <f>E548-D548</f>
        <v>23</v>
      </c>
      <c r="I548" s="1"/>
      <c r="J548" s="5"/>
      <c r="K548" s="5"/>
    </row>
    <row r="549" spans="2:11">
      <c r="B549" s="98"/>
      <c r="C549" s="98"/>
      <c r="D549" s="1">
        <v>25970</v>
      </c>
      <c r="E549" s="1">
        <v>26009</v>
      </c>
      <c r="F549" s="1"/>
      <c r="G549" s="1"/>
      <c r="H549" s="1">
        <f>E549-D549</f>
        <v>39</v>
      </c>
      <c r="I549" s="1"/>
      <c r="J549" s="5"/>
      <c r="K549" s="5"/>
    </row>
    <row r="550" spans="2:11">
      <c r="B550" s="98"/>
      <c r="C550" s="98"/>
      <c r="D550" s="1">
        <v>26025</v>
      </c>
      <c r="E550" s="1"/>
      <c r="F550" s="1">
        <v>26060</v>
      </c>
      <c r="G550" s="1"/>
      <c r="H550" s="1">
        <f>F550-D550</f>
        <v>35</v>
      </c>
      <c r="I550" s="1"/>
      <c r="J550" s="5"/>
      <c r="K550" s="5"/>
    </row>
    <row r="551" spans="2:11">
      <c r="B551" s="98"/>
      <c r="C551" s="98"/>
      <c r="D551" s="1">
        <v>26025</v>
      </c>
      <c r="E551" s="1"/>
      <c r="F551" s="1">
        <v>26060</v>
      </c>
      <c r="G551" s="1"/>
      <c r="H551" s="1">
        <f t="shared" ref="H551:H553" si="51">F551-D551</f>
        <v>35</v>
      </c>
      <c r="I551" s="1"/>
      <c r="J551" s="5"/>
      <c r="K551" s="5"/>
    </row>
    <row r="552" spans="2:11">
      <c r="B552" s="98"/>
      <c r="C552" s="98"/>
      <c r="D552" s="1">
        <v>26025</v>
      </c>
      <c r="E552" s="1"/>
      <c r="F552" s="1">
        <v>26057</v>
      </c>
      <c r="G552" s="1"/>
      <c r="H552" s="1">
        <f t="shared" si="51"/>
        <v>32</v>
      </c>
      <c r="I552" s="1"/>
      <c r="J552" s="5"/>
      <c r="K552" s="5"/>
    </row>
    <row r="553" spans="2:11">
      <c r="B553" s="99"/>
      <c r="C553" s="99"/>
      <c r="D553" s="1">
        <v>26025</v>
      </c>
      <c r="E553" s="1"/>
      <c r="F553" s="1">
        <v>26057</v>
      </c>
      <c r="G553" s="1"/>
      <c r="H553" s="1">
        <f t="shared" si="51"/>
        <v>32</v>
      </c>
      <c r="I553" s="1"/>
      <c r="J553" s="5">
        <f>H534+H535+H536+H537+H538+H539+H540+H541+H542+H543+H544+H545+H546+H547+H548+H549+H550+H551+H552+H553</f>
        <v>99</v>
      </c>
      <c r="K553" s="5">
        <f>J553*40</f>
        <v>3960</v>
      </c>
    </row>
    <row r="554" spans="2:11">
      <c r="B554" s="97" t="s">
        <v>590</v>
      </c>
      <c r="C554" s="97" t="s">
        <v>572</v>
      </c>
      <c r="D554" s="1"/>
      <c r="E554" s="1">
        <v>25980</v>
      </c>
      <c r="F554" s="1"/>
      <c r="G554" s="1">
        <v>26020</v>
      </c>
      <c r="H554" s="1">
        <f>E554-G554</f>
        <v>-40</v>
      </c>
      <c r="I554" s="1"/>
      <c r="J554" s="5"/>
      <c r="K554" s="5"/>
    </row>
    <row r="555" spans="2:11">
      <c r="B555" s="98"/>
      <c r="C555" s="98"/>
      <c r="D555" s="1"/>
      <c r="E555" s="1">
        <v>25980</v>
      </c>
      <c r="F555" s="1"/>
      <c r="G555" s="1">
        <v>26020</v>
      </c>
      <c r="H555" s="1">
        <f>E555-G555</f>
        <v>-40</v>
      </c>
      <c r="I555" s="1"/>
      <c r="J555" s="5"/>
      <c r="K555" s="5"/>
    </row>
    <row r="556" spans="2:11">
      <c r="B556" s="98"/>
      <c r="C556" s="98"/>
      <c r="D556" s="1"/>
      <c r="E556" s="1">
        <v>26009</v>
      </c>
      <c r="F556" s="1"/>
      <c r="G556" s="1">
        <v>26020</v>
      </c>
      <c r="H556" s="1">
        <f>E556-G556</f>
        <v>-11</v>
      </c>
      <c r="I556" s="1"/>
      <c r="J556" s="5"/>
      <c r="K556" s="5"/>
    </row>
    <row r="557" spans="2:11">
      <c r="B557" s="98"/>
      <c r="C557" s="98"/>
      <c r="D557" s="1">
        <v>26030</v>
      </c>
      <c r="E557" s="1"/>
      <c r="F557" s="1">
        <v>26060</v>
      </c>
      <c r="G557" s="1"/>
      <c r="H557" s="1">
        <f>F557-D557</f>
        <v>30</v>
      </c>
      <c r="I557" s="1"/>
      <c r="J557" s="5"/>
      <c r="K557" s="5"/>
    </row>
    <row r="558" spans="2:11">
      <c r="B558" s="98"/>
      <c r="C558" s="98"/>
      <c r="D558" s="1">
        <v>26030</v>
      </c>
      <c r="E558" s="1"/>
      <c r="F558" s="1">
        <v>26060</v>
      </c>
      <c r="G558" s="1"/>
      <c r="H558" s="1">
        <f t="shared" ref="H558:H566" si="52">F558-D558</f>
        <v>30</v>
      </c>
      <c r="I558" s="1"/>
      <c r="J558" s="5"/>
      <c r="K558" s="5"/>
    </row>
    <row r="559" spans="2:11">
      <c r="B559" s="98"/>
      <c r="C559" s="98"/>
      <c r="D559" s="1">
        <v>26030</v>
      </c>
      <c r="E559" s="1"/>
      <c r="F559" s="1">
        <v>26065</v>
      </c>
      <c r="G559" s="1"/>
      <c r="H559" s="1">
        <f t="shared" si="52"/>
        <v>35</v>
      </c>
      <c r="I559" s="1"/>
      <c r="J559" s="5"/>
      <c r="K559" s="5"/>
    </row>
    <row r="560" spans="2:11">
      <c r="B560" s="98"/>
      <c r="C560" s="98"/>
      <c r="D560" s="1">
        <v>26075</v>
      </c>
      <c r="E560" s="1"/>
      <c r="F560" s="1">
        <v>26129</v>
      </c>
      <c r="G560" s="1"/>
      <c r="H560" s="1">
        <f t="shared" si="52"/>
        <v>54</v>
      </c>
      <c r="I560" s="1"/>
      <c r="J560" s="5"/>
      <c r="K560" s="5"/>
    </row>
    <row r="561" spans="2:11">
      <c r="B561" s="98"/>
      <c r="C561" s="98"/>
      <c r="D561" s="1">
        <v>26088</v>
      </c>
      <c r="E561" s="1"/>
      <c r="F561" s="1">
        <v>26117</v>
      </c>
      <c r="G561" s="1"/>
      <c r="H561" s="1">
        <f t="shared" si="52"/>
        <v>29</v>
      </c>
      <c r="I561" s="1"/>
      <c r="J561" s="5"/>
      <c r="K561" s="5"/>
    </row>
    <row r="562" spans="2:11">
      <c r="B562" s="98"/>
      <c r="C562" s="98"/>
      <c r="D562" s="1">
        <v>26078</v>
      </c>
      <c r="E562" s="1"/>
      <c r="F562" s="1">
        <v>26107</v>
      </c>
      <c r="G562" s="1"/>
      <c r="H562" s="1">
        <f t="shared" si="52"/>
        <v>29</v>
      </c>
      <c r="I562" s="1"/>
      <c r="J562" s="5"/>
      <c r="K562" s="5"/>
    </row>
    <row r="563" spans="2:11">
      <c r="B563" s="98"/>
      <c r="C563" s="98"/>
      <c r="D563" s="1">
        <v>26075</v>
      </c>
      <c r="E563" s="1"/>
      <c r="F563" s="1">
        <v>26107</v>
      </c>
      <c r="G563" s="1"/>
      <c r="H563" s="1">
        <f t="shared" si="52"/>
        <v>32</v>
      </c>
      <c r="I563" s="1"/>
      <c r="J563" s="5"/>
      <c r="K563" s="5"/>
    </row>
    <row r="564" spans="2:11">
      <c r="B564" s="98"/>
      <c r="C564" s="98"/>
      <c r="D564" s="1">
        <v>26109</v>
      </c>
      <c r="E564" s="1"/>
      <c r="F564" s="1">
        <v>26145</v>
      </c>
      <c r="G564" s="1"/>
      <c r="H564" s="1">
        <f t="shared" si="52"/>
        <v>36</v>
      </c>
      <c r="I564" s="1"/>
      <c r="J564" s="5"/>
      <c r="K564" s="5"/>
    </row>
    <row r="565" spans="2:11">
      <c r="B565" s="98"/>
      <c r="C565" s="98"/>
      <c r="D565" s="1">
        <v>26109</v>
      </c>
      <c r="E565" s="1"/>
      <c r="F565" s="1">
        <v>26145</v>
      </c>
      <c r="G565" s="1"/>
      <c r="H565" s="1">
        <f t="shared" si="52"/>
        <v>36</v>
      </c>
      <c r="I565" s="1"/>
      <c r="J565" s="5"/>
      <c r="K565" s="5"/>
    </row>
    <row r="566" spans="2:11">
      <c r="B566" s="98"/>
      <c r="C566" s="98"/>
      <c r="D566" s="1">
        <v>26099</v>
      </c>
      <c r="E566" s="1"/>
      <c r="F566" s="1">
        <v>26170</v>
      </c>
      <c r="G566" s="1"/>
      <c r="H566" s="1">
        <f t="shared" si="52"/>
        <v>71</v>
      </c>
      <c r="I566" s="1"/>
      <c r="J566" s="5"/>
      <c r="K566" s="5"/>
    </row>
    <row r="567" spans="2:11">
      <c r="B567" s="98"/>
      <c r="C567" s="98"/>
      <c r="D567" s="1">
        <v>26147</v>
      </c>
      <c r="E567" s="1"/>
      <c r="F567" s="1"/>
      <c r="G567" s="1">
        <v>26101</v>
      </c>
      <c r="H567" s="1">
        <f>G567-D567</f>
        <v>-46</v>
      </c>
      <c r="I567" s="1"/>
      <c r="J567" s="5"/>
      <c r="K567" s="5"/>
    </row>
    <row r="568" spans="2:11">
      <c r="B568" s="98"/>
      <c r="C568" s="98"/>
      <c r="D568" s="1">
        <v>26126</v>
      </c>
      <c r="E568" s="1"/>
      <c r="F568" s="1"/>
      <c r="G568" s="1">
        <v>26101</v>
      </c>
      <c r="H568" s="1">
        <f t="shared" ref="H568:H569" si="53">G568-D568</f>
        <v>-25</v>
      </c>
      <c r="I568" s="1"/>
      <c r="J568" s="5"/>
      <c r="K568" s="5"/>
    </row>
    <row r="569" spans="2:11">
      <c r="B569" s="98"/>
      <c r="C569" s="98"/>
      <c r="D569" s="1">
        <v>26115</v>
      </c>
      <c r="E569" s="1"/>
      <c r="F569" s="1"/>
      <c r="G569" s="1">
        <v>26101</v>
      </c>
      <c r="H569" s="1">
        <f t="shared" si="53"/>
        <v>-14</v>
      </c>
      <c r="I569" s="1"/>
      <c r="J569" s="5"/>
      <c r="K569" s="5"/>
    </row>
    <row r="570" spans="2:11">
      <c r="B570" s="98"/>
      <c r="C570" s="98"/>
      <c r="D570" s="1"/>
      <c r="E570" s="1">
        <v>26107</v>
      </c>
      <c r="F570" s="1"/>
      <c r="G570" s="1">
        <v>26122</v>
      </c>
      <c r="H570" s="1">
        <f>E570-G570</f>
        <v>-15</v>
      </c>
      <c r="I570" s="1"/>
      <c r="J570" s="5"/>
      <c r="K570" s="5"/>
    </row>
    <row r="571" spans="2:11">
      <c r="B571" s="99"/>
      <c r="C571" s="99"/>
      <c r="D571" s="1"/>
      <c r="E571" s="1">
        <v>26107</v>
      </c>
      <c r="F571" s="1"/>
      <c r="G571" s="1">
        <v>26122</v>
      </c>
      <c r="H571" s="1">
        <f>E571-G571</f>
        <v>-15</v>
      </c>
      <c r="I571" s="1"/>
      <c r="J571" s="5">
        <f>H554+H555+H556+H557+H558+H559+H560+H561+H562+H563+H564+H565+H566+H567+H568+H569+H570+H571</f>
        <v>176</v>
      </c>
      <c r="K571" s="5">
        <f>J571*40</f>
        <v>7040</v>
      </c>
    </row>
    <row r="572" spans="2:11">
      <c r="B572" s="97" t="s">
        <v>591</v>
      </c>
      <c r="C572" s="97" t="s">
        <v>572</v>
      </c>
      <c r="D572" s="1">
        <v>26195</v>
      </c>
      <c r="E572" s="1"/>
      <c r="F572" s="1"/>
      <c r="G572" s="1">
        <v>26130</v>
      </c>
      <c r="H572" s="1">
        <f>G572-D572</f>
        <v>-65</v>
      </c>
      <c r="I572" s="1"/>
      <c r="J572" s="5"/>
      <c r="K572" s="5"/>
    </row>
    <row r="573" spans="2:11">
      <c r="B573" s="98"/>
      <c r="C573" s="98"/>
      <c r="D573" s="1">
        <v>26195</v>
      </c>
      <c r="E573" s="1"/>
      <c r="F573" s="1"/>
      <c r="G573" s="1">
        <v>26130</v>
      </c>
      <c r="H573" s="1">
        <f t="shared" ref="H573:H575" si="54">G573-D573</f>
        <v>-65</v>
      </c>
      <c r="I573" s="1"/>
      <c r="J573" s="5"/>
      <c r="K573" s="5"/>
    </row>
    <row r="574" spans="2:11">
      <c r="B574" s="98"/>
      <c r="C574" s="98"/>
      <c r="D574" s="1">
        <v>26175</v>
      </c>
      <c r="E574" s="1"/>
      <c r="F574" s="1"/>
      <c r="G574" s="1">
        <v>26130</v>
      </c>
      <c r="H574" s="1">
        <f t="shared" si="54"/>
        <v>-45</v>
      </c>
      <c r="I574" s="1"/>
      <c r="J574" s="5"/>
      <c r="K574" s="5"/>
    </row>
    <row r="575" spans="2:11">
      <c r="B575" s="98"/>
      <c r="C575" s="98"/>
      <c r="D575" s="1">
        <v>26158</v>
      </c>
      <c r="E575" s="1"/>
      <c r="F575" s="1"/>
      <c r="G575" s="1">
        <v>26130</v>
      </c>
      <c r="H575" s="1">
        <f t="shared" si="54"/>
        <v>-28</v>
      </c>
      <c r="I575" s="1"/>
      <c r="J575" s="5"/>
      <c r="K575" s="5"/>
    </row>
    <row r="576" spans="2:11">
      <c r="B576" s="98"/>
      <c r="C576" s="98"/>
      <c r="D576" s="1">
        <v>26109</v>
      </c>
      <c r="E576" s="1">
        <v>26145</v>
      </c>
      <c r="F576" s="1"/>
      <c r="G576" s="1"/>
      <c r="H576" s="1">
        <f>E576-D576</f>
        <v>36</v>
      </c>
      <c r="I576" s="1"/>
      <c r="J576" s="5"/>
      <c r="K576" s="5"/>
    </row>
    <row r="577" spans="2:11">
      <c r="B577" s="98"/>
      <c r="C577" s="98"/>
      <c r="D577" s="1">
        <v>26078</v>
      </c>
      <c r="E577" s="1">
        <v>26145</v>
      </c>
      <c r="F577" s="1"/>
      <c r="G577" s="1"/>
      <c r="H577" s="1">
        <f>E577-D577</f>
        <v>67</v>
      </c>
      <c r="I577" s="1"/>
      <c r="J577" s="5"/>
      <c r="K577" s="5"/>
    </row>
    <row r="578" spans="2:11">
      <c r="B578" s="98"/>
      <c r="C578" s="98"/>
      <c r="D578" s="1">
        <v>26135</v>
      </c>
      <c r="E578" s="1"/>
      <c r="F578" s="1">
        <v>26180</v>
      </c>
      <c r="G578" s="1"/>
      <c r="H578" s="1">
        <f>F578-D578</f>
        <v>45</v>
      </c>
      <c r="I578" s="1"/>
      <c r="J578" s="5"/>
      <c r="K578" s="5"/>
    </row>
    <row r="579" spans="2:11">
      <c r="B579" s="98"/>
      <c r="C579" s="98"/>
      <c r="D579" s="1">
        <v>26135</v>
      </c>
      <c r="E579" s="1"/>
      <c r="F579" s="1">
        <v>26184</v>
      </c>
      <c r="G579" s="1"/>
      <c r="H579" s="1">
        <f t="shared" ref="H579:H580" si="55">F579-D579</f>
        <v>49</v>
      </c>
      <c r="I579" s="1"/>
      <c r="J579" s="5"/>
      <c r="K579" s="5"/>
    </row>
    <row r="580" spans="2:11">
      <c r="B580" s="99"/>
      <c r="C580" s="99"/>
      <c r="D580" s="1">
        <v>26133</v>
      </c>
      <c r="E580" s="1"/>
      <c r="F580" s="1">
        <v>26163</v>
      </c>
      <c r="G580" s="1"/>
      <c r="H580" s="1">
        <f t="shared" si="55"/>
        <v>30</v>
      </c>
      <c r="I580" s="1"/>
      <c r="J580" s="5">
        <f>H572+H573+H574+H575+H576+H577+H578+H579+H580</f>
        <v>24</v>
      </c>
      <c r="K580" s="5">
        <f>J580*40</f>
        <v>960</v>
      </c>
    </row>
    <row r="581" spans="2:11">
      <c r="B581" s="97" t="s">
        <v>592</v>
      </c>
      <c r="C581" s="97" t="s">
        <v>572</v>
      </c>
      <c r="D581" s="1">
        <v>26141</v>
      </c>
      <c r="E581" s="1"/>
      <c r="F581" s="1"/>
      <c r="G581" s="1">
        <v>26105</v>
      </c>
      <c r="H581" s="1">
        <f>G581-D581</f>
        <v>-36</v>
      </c>
      <c r="I581" s="1"/>
      <c r="J581" s="5"/>
      <c r="K581" s="5"/>
    </row>
    <row r="582" spans="2:11">
      <c r="B582" s="98"/>
      <c r="C582" s="98"/>
      <c r="D582" s="1">
        <v>26141</v>
      </c>
      <c r="E582" s="1"/>
      <c r="F582" s="1"/>
      <c r="G582" s="1">
        <v>26105</v>
      </c>
      <c r="H582" s="1">
        <f>G582-D582</f>
        <v>-36</v>
      </c>
      <c r="I582" s="1"/>
      <c r="J582" s="5"/>
      <c r="K582" s="5"/>
    </row>
    <row r="583" spans="2:11">
      <c r="B583" s="98"/>
      <c r="C583" s="98"/>
      <c r="D583" s="1">
        <v>26066</v>
      </c>
      <c r="E583" s="1">
        <v>26110</v>
      </c>
      <c r="F583" s="1"/>
      <c r="G583" s="1"/>
      <c r="H583" s="1">
        <f>E583-D583</f>
        <v>44</v>
      </c>
      <c r="I583" s="1"/>
      <c r="J583" s="5"/>
      <c r="K583" s="5"/>
    </row>
    <row r="584" spans="2:11">
      <c r="B584" s="98"/>
      <c r="C584" s="98"/>
      <c r="D584" s="1">
        <v>26066</v>
      </c>
      <c r="E584" s="1">
        <v>26110</v>
      </c>
      <c r="F584" s="1"/>
      <c r="G584" s="1"/>
      <c r="H584" s="1">
        <f>E584-D584</f>
        <v>44</v>
      </c>
      <c r="I584" s="1"/>
      <c r="J584" s="5"/>
      <c r="K584" s="5"/>
    </row>
    <row r="585" spans="2:11">
      <c r="B585" s="98"/>
      <c r="C585" s="98"/>
      <c r="D585" s="1"/>
      <c r="E585" s="1">
        <v>26110</v>
      </c>
      <c r="F585" s="1"/>
      <c r="G585" s="1">
        <v>26120</v>
      </c>
      <c r="H585" s="1">
        <f>E585-G585</f>
        <v>-10</v>
      </c>
      <c r="I585" s="1"/>
      <c r="J585" s="5"/>
      <c r="K585" s="5"/>
    </row>
    <row r="586" spans="2:11">
      <c r="B586" s="98"/>
      <c r="C586" s="98"/>
      <c r="D586" s="1"/>
      <c r="E586" s="1">
        <v>26115</v>
      </c>
      <c r="F586" s="1"/>
      <c r="G586" s="1">
        <v>26120</v>
      </c>
      <c r="H586" s="1">
        <f>E586-G586</f>
        <v>-5</v>
      </c>
      <c r="I586" s="1"/>
      <c r="J586" s="5"/>
      <c r="K586" s="5"/>
    </row>
    <row r="587" spans="2:11">
      <c r="B587" s="98"/>
      <c r="C587" s="98"/>
      <c r="D587" s="1">
        <v>26150</v>
      </c>
      <c r="E587" s="1"/>
      <c r="F587" s="1">
        <v>26185</v>
      </c>
      <c r="G587" s="1"/>
      <c r="H587" s="1">
        <f>F587-D587</f>
        <v>35</v>
      </c>
      <c r="I587" s="1"/>
      <c r="J587" s="5"/>
      <c r="K587" s="5"/>
    </row>
    <row r="588" spans="2:11">
      <c r="B588" s="98"/>
      <c r="C588" s="98"/>
      <c r="D588" s="1">
        <v>26150</v>
      </c>
      <c r="E588" s="1"/>
      <c r="F588" s="1">
        <v>26185</v>
      </c>
      <c r="G588" s="1"/>
      <c r="H588" s="1">
        <f t="shared" ref="H588:H590" si="56">F588-D588</f>
        <v>35</v>
      </c>
      <c r="I588" s="1"/>
      <c r="J588" s="5"/>
      <c r="K588" s="5"/>
    </row>
    <row r="589" spans="2:11">
      <c r="B589" s="98"/>
      <c r="C589" s="98"/>
      <c r="D589" s="1">
        <v>26154</v>
      </c>
      <c r="E589" s="1"/>
      <c r="F589" s="1">
        <v>26200</v>
      </c>
      <c r="G589" s="1"/>
      <c r="H589" s="1">
        <f t="shared" si="56"/>
        <v>46</v>
      </c>
      <c r="I589" s="1"/>
      <c r="J589" s="5"/>
      <c r="K589" s="5"/>
    </row>
    <row r="590" spans="2:11">
      <c r="B590" s="98"/>
      <c r="C590" s="98"/>
      <c r="D590" s="1">
        <v>26149</v>
      </c>
      <c r="E590" s="1"/>
      <c r="F590" s="1">
        <v>26205</v>
      </c>
      <c r="G590" s="1"/>
      <c r="H590" s="1">
        <f t="shared" si="56"/>
        <v>56</v>
      </c>
      <c r="I590" s="1"/>
      <c r="J590" s="5"/>
      <c r="K590" s="5"/>
    </row>
    <row r="591" spans="2:11">
      <c r="B591" s="98"/>
      <c r="C591" s="98"/>
      <c r="D591" s="1">
        <v>26180</v>
      </c>
      <c r="E591" s="1"/>
      <c r="F591" s="1"/>
      <c r="G591" s="1">
        <v>26150</v>
      </c>
      <c r="H591" s="1">
        <f>G591-D591</f>
        <v>-30</v>
      </c>
      <c r="I591" s="1"/>
      <c r="J591" s="5"/>
      <c r="K591" s="5"/>
    </row>
    <row r="592" spans="2:11">
      <c r="B592" s="98"/>
      <c r="C592" s="98"/>
      <c r="D592" s="1">
        <v>26180</v>
      </c>
      <c r="E592" s="1"/>
      <c r="F592" s="1"/>
      <c r="G592" s="1">
        <v>26150</v>
      </c>
      <c r="H592" s="1">
        <f t="shared" ref="H592:H594" si="57">G592-D592</f>
        <v>-30</v>
      </c>
      <c r="I592" s="1"/>
      <c r="J592" s="5"/>
      <c r="K592" s="5"/>
    </row>
    <row r="593" spans="2:11">
      <c r="B593" s="98"/>
      <c r="C593" s="98"/>
      <c r="D593" s="1">
        <v>26158</v>
      </c>
      <c r="E593" s="1"/>
      <c r="F593" s="1"/>
      <c r="G593" s="1">
        <v>26150</v>
      </c>
      <c r="H593" s="1">
        <f t="shared" si="57"/>
        <v>-8</v>
      </c>
      <c r="I593" s="1"/>
      <c r="J593" s="5"/>
      <c r="K593" s="5"/>
    </row>
    <row r="594" spans="2:11">
      <c r="B594" s="98"/>
      <c r="C594" s="98"/>
      <c r="D594" s="1">
        <v>26195</v>
      </c>
      <c r="E594" s="1"/>
      <c r="F594" s="1"/>
      <c r="G594" s="1">
        <v>26150</v>
      </c>
      <c r="H594" s="1">
        <f t="shared" si="57"/>
        <v>-45</v>
      </c>
      <c r="I594" s="1"/>
      <c r="J594" s="5"/>
      <c r="K594" s="5"/>
    </row>
    <row r="595" spans="2:11">
      <c r="B595" s="98"/>
      <c r="C595" s="98"/>
      <c r="D595" s="1">
        <v>26220</v>
      </c>
      <c r="E595" s="1"/>
      <c r="F595" s="1">
        <v>26260</v>
      </c>
      <c r="G595" s="1"/>
      <c r="H595" s="1">
        <f>F595-D595</f>
        <v>40</v>
      </c>
      <c r="I595" s="1"/>
      <c r="J595" s="5"/>
      <c r="K595" s="5"/>
    </row>
    <row r="596" spans="2:11">
      <c r="B596" s="98"/>
      <c r="C596" s="98"/>
      <c r="D596" s="1">
        <v>26220</v>
      </c>
      <c r="E596" s="1"/>
      <c r="F596" s="1">
        <v>26264</v>
      </c>
      <c r="G596" s="1"/>
      <c r="H596" s="1">
        <f t="shared" ref="H596:H598" si="58">F596-D596</f>
        <v>44</v>
      </c>
      <c r="I596" s="1"/>
      <c r="J596" s="5"/>
      <c r="K596" s="5"/>
    </row>
    <row r="597" spans="2:11">
      <c r="B597" s="98"/>
      <c r="C597" s="98"/>
      <c r="D597" s="1">
        <v>26220</v>
      </c>
      <c r="E597" s="1"/>
      <c r="F597" s="1">
        <v>26271</v>
      </c>
      <c r="G597" s="1"/>
      <c r="H597" s="1">
        <f t="shared" si="58"/>
        <v>51</v>
      </c>
      <c r="I597" s="1"/>
      <c r="J597" s="5"/>
      <c r="K597" s="5"/>
    </row>
    <row r="598" spans="2:11">
      <c r="B598" s="98"/>
      <c r="C598" s="98"/>
      <c r="D598" s="1">
        <v>26190</v>
      </c>
      <c r="E598" s="1"/>
      <c r="F598" s="1">
        <v>26230</v>
      </c>
      <c r="G598" s="1"/>
      <c r="H598" s="1">
        <f t="shared" si="58"/>
        <v>40</v>
      </c>
      <c r="I598" s="1"/>
      <c r="J598" s="5"/>
      <c r="K598" s="5"/>
    </row>
    <row r="599" spans="2:11">
      <c r="B599" s="98"/>
      <c r="C599" s="98"/>
      <c r="D599" s="1"/>
      <c r="E599" s="1">
        <v>26360</v>
      </c>
      <c r="F599" s="1"/>
      <c r="G599" s="1">
        <v>26415</v>
      </c>
      <c r="H599" s="1">
        <f>E599-G599</f>
        <v>-55</v>
      </c>
      <c r="I599" s="1"/>
      <c r="J599" s="5"/>
      <c r="K599" s="5"/>
    </row>
    <row r="600" spans="2:11">
      <c r="B600" s="98"/>
      <c r="C600" s="98"/>
      <c r="D600" s="1"/>
      <c r="E600" s="1">
        <v>26360</v>
      </c>
      <c r="F600" s="1"/>
      <c r="G600" s="1">
        <v>26415</v>
      </c>
      <c r="H600" s="1">
        <f t="shared" ref="H600:H601" si="59">E600-G600</f>
        <v>-55</v>
      </c>
      <c r="I600" s="1"/>
      <c r="J600" s="5"/>
      <c r="K600" s="5"/>
    </row>
    <row r="601" spans="2:11">
      <c r="B601" s="99"/>
      <c r="C601" s="99"/>
      <c r="D601" s="1"/>
      <c r="E601" s="1">
        <v>26385</v>
      </c>
      <c r="F601" s="1"/>
      <c r="G601" s="1">
        <v>26415</v>
      </c>
      <c r="H601" s="1">
        <f t="shared" si="59"/>
        <v>-30</v>
      </c>
      <c r="I601" s="1"/>
      <c r="J601" s="5">
        <f>H581+H582+H583+H584+H585+H586+H587+H588+H589+H590+H591+H592+H593+H594+H595+H596+H597+H598+H599+H600+H601</f>
        <v>95</v>
      </c>
      <c r="K601" s="5">
        <f>J601*40</f>
        <v>3800</v>
      </c>
    </row>
    <row r="602" spans="2:11">
      <c r="B602" s="97" t="s">
        <v>593</v>
      </c>
      <c r="C602" s="97" t="s">
        <v>572</v>
      </c>
      <c r="D602" s="1">
        <v>26380</v>
      </c>
      <c r="E602" s="1"/>
      <c r="F602" s="1">
        <v>26460</v>
      </c>
      <c r="G602" s="1"/>
      <c r="H602" s="1">
        <f>F602-D602</f>
        <v>80</v>
      </c>
      <c r="I602" s="1"/>
      <c r="J602" s="5"/>
      <c r="K602" s="5"/>
    </row>
    <row r="603" spans="2:11">
      <c r="B603" s="98"/>
      <c r="C603" s="98"/>
      <c r="D603" s="1">
        <v>26380</v>
      </c>
      <c r="E603" s="1"/>
      <c r="F603" s="1">
        <v>26520</v>
      </c>
      <c r="G603" s="1"/>
      <c r="H603" s="1">
        <f>F603-D603</f>
        <v>140</v>
      </c>
      <c r="I603" s="1"/>
      <c r="J603" s="5"/>
      <c r="K603" s="5"/>
    </row>
    <row r="604" spans="2:11">
      <c r="B604" s="98"/>
      <c r="C604" s="98"/>
      <c r="D604" s="1">
        <v>26525</v>
      </c>
      <c r="E604" s="1"/>
      <c r="F604" s="1"/>
      <c r="G604" s="1">
        <v>26475</v>
      </c>
      <c r="H604" s="1">
        <f>G604-D604</f>
        <v>-50</v>
      </c>
      <c r="I604" s="1"/>
      <c r="J604" s="5"/>
      <c r="K604" s="5"/>
    </row>
    <row r="605" spans="2:11">
      <c r="B605" s="98"/>
      <c r="C605" s="98"/>
      <c r="D605" s="1">
        <v>26525</v>
      </c>
      <c r="E605" s="1"/>
      <c r="F605" s="1"/>
      <c r="G605" s="1">
        <v>26475</v>
      </c>
      <c r="H605" s="1">
        <f>G605-D605</f>
        <v>-50</v>
      </c>
      <c r="I605" s="1"/>
      <c r="J605" s="5"/>
      <c r="K605" s="5"/>
    </row>
    <row r="606" spans="2:11">
      <c r="B606" s="98"/>
      <c r="C606" s="98"/>
      <c r="D606" s="1">
        <v>26416</v>
      </c>
      <c r="E606" s="1">
        <v>26479</v>
      </c>
      <c r="F606" s="1"/>
      <c r="G606" s="1"/>
      <c r="H606" s="1">
        <f>E606-D606</f>
        <v>63</v>
      </c>
      <c r="I606" s="1"/>
      <c r="J606" s="5"/>
      <c r="K606" s="5"/>
    </row>
    <row r="607" spans="2:11">
      <c r="B607" s="98"/>
      <c r="C607" s="98"/>
      <c r="D607" s="1">
        <v>26395</v>
      </c>
      <c r="E607" s="1">
        <v>26479</v>
      </c>
      <c r="F607" s="1"/>
      <c r="G607" s="1"/>
      <c r="H607" s="1">
        <f>E607-D607</f>
        <v>84</v>
      </c>
      <c r="I607" s="1"/>
      <c r="J607" s="5"/>
      <c r="K607" s="5"/>
    </row>
    <row r="608" spans="2:11">
      <c r="B608" s="98"/>
      <c r="C608" s="98"/>
      <c r="D608" s="1">
        <v>26345</v>
      </c>
      <c r="E608" s="1"/>
      <c r="F608" s="1">
        <v>26380</v>
      </c>
      <c r="G608" s="1"/>
      <c r="H608" s="1">
        <f>F608-D608</f>
        <v>35</v>
      </c>
      <c r="I608" s="1"/>
      <c r="J608" s="5"/>
      <c r="K608" s="5"/>
    </row>
    <row r="609" spans="2:11">
      <c r="B609" s="98"/>
      <c r="C609" s="98"/>
      <c r="D609" s="1">
        <v>26425</v>
      </c>
      <c r="E609" s="1"/>
      <c r="F609" s="1">
        <v>26470</v>
      </c>
      <c r="G609" s="1"/>
      <c r="H609" s="1">
        <f t="shared" ref="H609:H621" si="60">F609-D609</f>
        <v>45</v>
      </c>
      <c r="I609" s="1"/>
      <c r="J609" s="5"/>
      <c r="K609" s="5"/>
    </row>
    <row r="610" spans="2:11">
      <c r="B610" s="98"/>
      <c r="C610" s="98"/>
      <c r="D610" s="1">
        <v>26427</v>
      </c>
      <c r="E610" s="1"/>
      <c r="F610" s="1">
        <v>26490</v>
      </c>
      <c r="G610" s="1"/>
      <c r="H610" s="1">
        <f t="shared" si="60"/>
        <v>63</v>
      </c>
      <c r="I610" s="1"/>
      <c r="J610" s="5"/>
      <c r="K610" s="5"/>
    </row>
    <row r="611" spans="2:11">
      <c r="B611" s="98"/>
      <c r="C611" s="98"/>
      <c r="D611" s="1">
        <v>26390</v>
      </c>
      <c r="E611" s="1"/>
      <c r="F611" s="1">
        <v>26451</v>
      </c>
      <c r="G611" s="1"/>
      <c r="H611" s="1">
        <f t="shared" si="60"/>
        <v>61</v>
      </c>
      <c r="I611" s="1"/>
      <c r="J611" s="5"/>
      <c r="K611" s="5"/>
    </row>
    <row r="612" spans="2:11">
      <c r="B612" s="98"/>
      <c r="C612" s="98"/>
      <c r="D612" s="1">
        <v>26371</v>
      </c>
      <c r="E612" s="1"/>
      <c r="F612" s="1">
        <v>26425</v>
      </c>
      <c r="G612" s="1"/>
      <c r="H612" s="1">
        <f t="shared" si="60"/>
        <v>54</v>
      </c>
      <c r="I612" s="1"/>
      <c r="J612" s="5"/>
      <c r="K612" s="5"/>
    </row>
    <row r="613" spans="2:11">
      <c r="B613" s="99"/>
      <c r="C613" s="99"/>
      <c r="D613" s="1">
        <v>26419</v>
      </c>
      <c r="E613" s="1"/>
      <c r="F613" s="1">
        <v>26470</v>
      </c>
      <c r="G613" s="1"/>
      <c r="H613" s="1">
        <f t="shared" si="60"/>
        <v>51</v>
      </c>
      <c r="I613" s="1"/>
      <c r="J613" s="5">
        <f>H602+H603+H604+H605+H606+H607+H608+H609+H610+H611+H612+H613</f>
        <v>576</v>
      </c>
      <c r="K613" s="5">
        <f>J613*40</f>
        <v>23040</v>
      </c>
    </row>
    <row r="614" spans="2:11">
      <c r="B614" s="97" t="s">
        <v>594</v>
      </c>
      <c r="C614" s="97" t="s">
        <v>572</v>
      </c>
      <c r="D614" s="1">
        <v>26400</v>
      </c>
      <c r="E614" s="1"/>
      <c r="F614" s="1">
        <v>26526</v>
      </c>
      <c r="G614" s="1"/>
      <c r="H614" s="1">
        <f t="shared" si="60"/>
        <v>126</v>
      </c>
      <c r="I614" s="1"/>
      <c r="J614" s="5"/>
      <c r="K614" s="5"/>
    </row>
    <row r="615" spans="2:11">
      <c r="B615" s="98"/>
      <c r="C615" s="98"/>
      <c r="D615" s="1">
        <v>26400</v>
      </c>
      <c r="E615" s="1"/>
      <c r="F615" s="1">
        <v>26570</v>
      </c>
      <c r="G615" s="1"/>
      <c r="H615" s="1">
        <f t="shared" si="60"/>
        <v>170</v>
      </c>
      <c r="I615" s="1"/>
      <c r="J615" s="5"/>
      <c r="K615" s="5"/>
    </row>
    <row r="616" spans="2:11">
      <c r="B616" s="98"/>
      <c r="C616" s="98"/>
      <c r="D616" s="1">
        <v>26600</v>
      </c>
      <c r="E616" s="1"/>
      <c r="F616" s="1">
        <v>26660</v>
      </c>
      <c r="G616" s="1"/>
      <c r="H616" s="1">
        <f t="shared" si="60"/>
        <v>60</v>
      </c>
      <c r="I616" s="1"/>
      <c r="J616" s="5"/>
      <c r="K616" s="5"/>
    </row>
    <row r="617" spans="2:11">
      <c r="B617" s="98"/>
      <c r="C617" s="98"/>
      <c r="D617" s="1">
        <v>26600</v>
      </c>
      <c r="E617" s="1"/>
      <c r="F617" s="1">
        <v>26700</v>
      </c>
      <c r="G617" s="1"/>
      <c r="H617" s="1">
        <f t="shared" si="60"/>
        <v>100</v>
      </c>
      <c r="I617" s="1"/>
      <c r="J617" s="5"/>
      <c r="K617" s="5"/>
    </row>
    <row r="618" spans="2:11">
      <c r="B618" s="98"/>
      <c r="C618" s="98"/>
      <c r="D618" s="1">
        <v>26650</v>
      </c>
      <c r="E618" s="1"/>
      <c r="F618" s="1">
        <v>26681</v>
      </c>
      <c r="G618" s="1"/>
      <c r="H618" s="1">
        <f t="shared" si="60"/>
        <v>31</v>
      </c>
      <c r="I618" s="1"/>
      <c r="J618" s="5"/>
      <c r="K618" s="5"/>
    </row>
    <row r="619" spans="2:11">
      <c r="B619" s="98"/>
      <c r="C619" s="98"/>
      <c r="D619" s="1">
        <v>26650</v>
      </c>
      <c r="E619" s="1"/>
      <c r="F619" s="1">
        <v>26760</v>
      </c>
      <c r="G619" s="1"/>
      <c r="H619" s="1">
        <f t="shared" si="60"/>
        <v>110</v>
      </c>
      <c r="I619" s="1"/>
      <c r="J619" s="5"/>
      <c r="K619" s="5"/>
    </row>
    <row r="620" spans="2:11">
      <c r="B620" s="98"/>
      <c r="C620" s="98"/>
      <c r="D620" s="1">
        <v>26587</v>
      </c>
      <c r="E620" s="1"/>
      <c r="F620" s="1">
        <v>26630</v>
      </c>
      <c r="G620" s="1"/>
      <c r="H620" s="1">
        <f t="shared" si="60"/>
        <v>43</v>
      </c>
      <c r="I620" s="1"/>
      <c r="J620" s="5"/>
      <c r="K620" s="5"/>
    </row>
    <row r="621" spans="2:11">
      <c r="B621" s="98"/>
      <c r="C621" s="98"/>
      <c r="D621" s="1">
        <v>26680</v>
      </c>
      <c r="E621" s="1"/>
      <c r="F621" s="1">
        <v>26730</v>
      </c>
      <c r="G621" s="1"/>
      <c r="H621" s="1">
        <f t="shared" si="60"/>
        <v>50</v>
      </c>
      <c r="I621" s="1"/>
      <c r="J621" s="5"/>
      <c r="K621" s="5"/>
    </row>
    <row r="622" spans="2:11">
      <c r="B622" s="98"/>
      <c r="C622" s="98"/>
      <c r="D622" s="1">
        <v>26680</v>
      </c>
      <c r="E622" s="1"/>
      <c r="F622" s="1"/>
      <c r="G622" s="1">
        <v>26590</v>
      </c>
      <c r="H622" s="1">
        <f>G622-D622</f>
        <v>-90</v>
      </c>
      <c r="I622" s="1"/>
      <c r="J622" s="5"/>
      <c r="K622" s="5"/>
    </row>
    <row r="623" spans="2:11">
      <c r="B623" s="98"/>
      <c r="C623" s="98"/>
      <c r="D623" s="1">
        <v>26630</v>
      </c>
      <c r="E623" s="1"/>
      <c r="F623" s="1"/>
      <c r="G623" s="1">
        <v>26590</v>
      </c>
      <c r="H623" s="1">
        <f>G623-D623</f>
        <v>-40</v>
      </c>
      <c r="I623" s="1"/>
      <c r="J623" s="5"/>
      <c r="K623" s="5"/>
    </row>
    <row r="624" spans="2:11">
      <c r="B624" s="98"/>
      <c r="C624" s="98"/>
      <c r="D624" s="1"/>
      <c r="E624" s="1">
        <v>26430</v>
      </c>
      <c r="F624" s="1"/>
      <c r="G624" s="1">
        <v>26460</v>
      </c>
      <c r="H624" s="1">
        <f>E624-G624</f>
        <v>-30</v>
      </c>
      <c r="I624" s="1"/>
      <c r="J624" s="5"/>
      <c r="K624" s="5"/>
    </row>
    <row r="625" spans="2:11">
      <c r="B625" s="99"/>
      <c r="C625" s="99"/>
      <c r="D625" s="1"/>
      <c r="E625" s="1">
        <v>26430</v>
      </c>
      <c r="F625" s="1"/>
      <c r="G625" s="1">
        <v>26460</v>
      </c>
      <c r="H625" s="1">
        <f>E625-G625</f>
        <v>-30</v>
      </c>
      <c r="I625" s="1"/>
      <c r="J625" s="5">
        <f>H614+H615+H616+H617+H618+H619+H620+H621+H622+H623+H624+H625</f>
        <v>500</v>
      </c>
      <c r="K625" s="5">
        <f>J625*40</f>
        <v>20000</v>
      </c>
    </row>
    <row r="626" spans="2:11">
      <c r="B626" s="97" t="s">
        <v>595</v>
      </c>
      <c r="C626" s="97" t="s">
        <v>572</v>
      </c>
      <c r="D626" s="1">
        <v>26295</v>
      </c>
      <c r="E626" s="1">
        <v>26345</v>
      </c>
      <c r="F626" s="1"/>
      <c r="G626" s="1"/>
      <c r="H626" s="1">
        <f>E626-D626</f>
        <v>50</v>
      </c>
      <c r="I626" s="1"/>
      <c r="J626" s="5"/>
      <c r="K626" s="5"/>
    </row>
    <row r="627" spans="2:11">
      <c r="B627" s="98"/>
      <c r="C627" s="98"/>
      <c r="D627" s="1">
        <v>26245</v>
      </c>
      <c r="E627" s="1">
        <v>26345</v>
      </c>
      <c r="F627" s="1"/>
      <c r="G627" s="1"/>
      <c r="H627" s="1">
        <f t="shared" ref="H627:H628" si="61">E627-D627</f>
        <v>100</v>
      </c>
      <c r="I627" s="1"/>
      <c r="J627" s="5"/>
      <c r="K627" s="5"/>
    </row>
    <row r="628" spans="2:11">
      <c r="B628" s="98"/>
      <c r="C628" s="98"/>
      <c r="D628" s="1">
        <v>26238</v>
      </c>
      <c r="E628" s="1">
        <v>26345</v>
      </c>
      <c r="F628" s="1"/>
      <c r="G628" s="1"/>
      <c r="H628" s="1">
        <f t="shared" si="61"/>
        <v>107</v>
      </c>
      <c r="I628" s="1"/>
      <c r="J628" s="5"/>
      <c r="K628" s="5"/>
    </row>
    <row r="629" spans="2:11">
      <c r="B629" s="98"/>
      <c r="C629" s="98"/>
      <c r="D629" s="1">
        <v>26160</v>
      </c>
      <c r="E629" s="1">
        <v>26200</v>
      </c>
      <c r="F629" s="1"/>
      <c r="G629" s="1"/>
      <c r="H629" s="1">
        <f>E629-D629</f>
        <v>40</v>
      </c>
      <c r="I629" s="1"/>
      <c r="J629" s="5"/>
      <c r="K629" s="5"/>
    </row>
    <row r="630" spans="2:11">
      <c r="B630" s="99"/>
      <c r="C630" s="99"/>
      <c r="D630" s="1"/>
      <c r="E630" s="1">
        <v>26210</v>
      </c>
      <c r="F630" s="1"/>
      <c r="G630" s="1">
        <v>26200</v>
      </c>
      <c r="H630" s="1">
        <f>G630-E630</f>
        <v>-10</v>
      </c>
      <c r="I630" s="1"/>
      <c r="J630" s="5">
        <f>H626+H627+H628+H629+H630</f>
        <v>287</v>
      </c>
      <c r="K630" s="5">
        <f>J630*40</f>
        <v>11480</v>
      </c>
    </row>
    <row r="631" spans="2:11">
      <c r="B631" s="97" t="s">
        <v>596</v>
      </c>
      <c r="C631" s="97" t="s">
        <v>572</v>
      </c>
      <c r="D631" s="1">
        <v>26110</v>
      </c>
      <c r="E631" s="1">
        <v>26215</v>
      </c>
      <c r="F631" s="1"/>
      <c r="G631" s="1"/>
      <c r="H631" s="1">
        <f>E631-D631</f>
        <v>105</v>
      </c>
      <c r="I631" s="1"/>
      <c r="J631" s="5"/>
      <c r="K631" s="5"/>
    </row>
    <row r="632" spans="2:11">
      <c r="B632" s="98"/>
      <c r="C632" s="98"/>
      <c r="D632" s="1">
        <v>26110</v>
      </c>
      <c r="E632" s="1">
        <v>26215</v>
      </c>
      <c r="F632" s="1"/>
      <c r="G632" s="1"/>
      <c r="H632" s="1">
        <f t="shared" ref="H632:H642" si="62">E632-D632</f>
        <v>105</v>
      </c>
      <c r="I632" s="1"/>
      <c r="J632" s="5"/>
      <c r="K632" s="5"/>
    </row>
    <row r="633" spans="2:11">
      <c r="B633" s="98"/>
      <c r="C633" s="98"/>
      <c r="D633" s="1">
        <v>26110</v>
      </c>
      <c r="E633" s="1">
        <v>26215</v>
      </c>
      <c r="F633" s="1"/>
      <c r="G633" s="1"/>
      <c r="H633" s="1">
        <f t="shared" si="62"/>
        <v>105</v>
      </c>
      <c r="I633" s="1"/>
      <c r="J633" s="5"/>
      <c r="K633" s="5"/>
    </row>
    <row r="634" spans="2:11">
      <c r="B634" s="98"/>
      <c r="C634" s="98"/>
      <c r="D634" s="1">
        <v>26110</v>
      </c>
      <c r="E634" s="1">
        <v>26200</v>
      </c>
      <c r="F634" s="1"/>
      <c r="G634" s="1"/>
      <c r="H634" s="1">
        <f t="shared" si="62"/>
        <v>90</v>
      </c>
      <c r="I634" s="1"/>
      <c r="J634" s="5"/>
      <c r="K634" s="5"/>
    </row>
    <row r="635" spans="2:11">
      <c r="B635" s="98"/>
      <c r="C635" s="98"/>
      <c r="D635" s="1">
        <v>26100</v>
      </c>
      <c r="E635" s="1">
        <v>26200</v>
      </c>
      <c r="F635" s="1"/>
      <c r="G635" s="1"/>
      <c r="H635" s="1">
        <f t="shared" si="62"/>
        <v>100</v>
      </c>
      <c r="I635" s="1"/>
      <c r="J635" s="5"/>
      <c r="K635" s="5"/>
    </row>
    <row r="636" spans="2:11">
      <c r="B636" s="98"/>
      <c r="C636" s="98"/>
      <c r="D636" s="1">
        <v>26055</v>
      </c>
      <c r="E636" s="1">
        <v>26170</v>
      </c>
      <c r="F636" s="1"/>
      <c r="G636" s="1"/>
      <c r="H636" s="1">
        <f t="shared" si="62"/>
        <v>115</v>
      </c>
      <c r="I636" s="1"/>
      <c r="J636" s="5"/>
      <c r="K636" s="5"/>
    </row>
    <row r="637" spans="2:11">
      <c r="B637" s="99"/>
      <c r="C637" s="99"/>
      <c r="D637" s="1">
        <v>26055</v>
      </c>
      <c r="E637" s="1">
        <v>26170</v>
      </c>
      <c r="F637" s="1"/>
      <c r="G637" s="1"/>
      <c r="H637" s="1">
        <f t="shared" si="62"/>
        <v>115</v>
      </c>
      <c r="I637" s="1"/>
      <c r="J637" s="5">
        <f>H631+H632+H633+H634+H635+H636+H637</f>
        <v>735</v>
      </c>
      <c r="K637" s="5">
        <f>J637*40</f>
        <v>29400</v>
      </c>
    </row>
    <row r="638" spans="2:11">
      <c r="B638" s="97" t="s">
        <v>597</v>
      </c>
      <c r="C638" s="97" t="s">
        <v>572</v>
      </c>
      <c r="D638" s="1">
        <v>25890</v>
      </c>
      <c r="E638" s="1">
        <v>26020</v>
      </c>
      <c r="F638" s="1"/>
      <c r="G638" s="1"/>
      <c r="H638" s="1">
        <f t="shared" si="62"/>
        <v>130</v>
      </c>
      <c r="I638" s="1"/>
      <c r="J638" s="5"/>
      <c r="K638" s="5"/>
    </row>
    <row r="639" spans="2:11">
      <c r="B639" s="98"/>
      <c r="C639" s="98"/>
      <c r="D639" s="1">
        <v>25890</v>
      </c>
      <c r="E639" s="1">
        <v>26020</v>
      </c>
      <c r="F639" s="1"/>
      <c r="G639" s="1"/>
      <c r="H639" s="1">
        <f t="shared" si="62"/>
        <v>130</v>
      </c>
      <c r="I639" s="1"/>
      <c r="J639" s="5"/>
      <c r="K639" s="5"/>
    </row>
    <row r="640" spans="2:11">
      <c r="B640" s="98"/>
      <c r="C640" s="98"/>
      <c r="D640" s="1">
        <v>25860</v>
      </c>
      <c r="E640" s="1">
        <v>26020</v>
      </c>
      <c r="F640" s="1"/>
      <c r="G640" s="1"/>
      <c r="H640" s="1">
        <f t="shared" si="62"/>
        <v>160</v>
      </c>
      <c r="I640" s="1"/>
      <c r="J640" s="5"/>
      <c r="K640" s="5"/>
    </row>
    <row r="641" spans="2:11">
      <c r="B641" s="98"/>
      <c r="C641" s="98"/>
      <c r="D641" s="1">
        <v>25850</v>
      </c>
      <c r="E641" s="1">
        <v>25940</v>
      </c>
      <c r="F641" s="1"/>
      <c r="G641" s="1"/>
      <c r="H641" s="1">
        <f t="shared" si="62"/>
        <v>90</v>
      </c>
      <c r="I641" s="1"/>
      <c r="J641" s="5"/>
      <c r="K641" s="5"/>
    </row>
    <row r="642" spans="2:11">
      <c r="B642" s="99"/>
      <c r="C642" s="99"/>
      <c r="D642" s="1">
        <v>25850</v>
      </c>
      <c r="E642" s="1">
        <v>25940</v>
      </c>
      <c r="F642" s="1"/>
      <c r="G642" s="1"/>
      <c r="H642" s="1">
        <f t="shared" si="62"/>
        <v>90</v>
      </c>
      <c r="I642" s="1"/>
      <c r="J642" s="5">
        <f>H638+H639+H640+H641+H642</f>
        <v>600</v>
      </c>
      <c r="K642" s="5">
        <f>J642*40</f>
        <v>24000</v>
      </c>
    </row>
    <row r="643" spans="2:11">
      <c r="B643" s="1"/>
      <c r="C643" s="1"/>
      <c r="D643" s="1"/>
      <c r="E643" s="1"/>
      <c r="F643" s="1"/>
      <c r="G643" s="1"/>
      <c r="H643" s="5">
        <f>SUM(H497:H642)</f>
        <v>3772</v>
      </c>
      <c r="I643" s="5">
        <f>H643*40</f>
        <v>150880</v>
      </c>
      <c r="J643" s="1"/>
      <c r="K643" s="1"/>
    </row>
  </sheetData>
  <mergeCells count="168">
    <mergeCell ref="B516:B526"/>
    <mergeCell ref="C516:C526"/>
    <mergeCell ref="B261:B268"/>
    <mergeCell ref="C261:C268"/>
    <mergeCell ref="B240:B244"/>
    <mergeCell ref="C240:C244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90:B298"/>
    <mergeCell ref="C290:C298"/>
    <mergeCell ref="C394:C404"/>
    <mergeCell ref="B371:B381"/>
    <mergeCell ref="C371:C381"/>
    <mergeCell ref="B466:B475"/>
    <mergeCell ref="B484:B488"/>
    <mergeCell ref="C484:C488"/>
    <mergeCell ref="J494:K495"/>
    <mergeCell ref="B497:B508"/>
    <mergeCell ref="C497:C508"/>
    <mergeCell ref="B353:B360"/>
    <mergeCell ref="C353:C360"/>
    <mergeCell ref="B337:B342"/>
    <mergeCell ref="C337:C342"/>
    <mergeCell ref="B343:B352"/>
    <mergeCell ref="B418:B438"/>
    <mergeCell ref="C418:C438"/>
    <mergeCell ref="B405:B417"/>
    <mergeCell ref="C405:C417"/>
    <mergeCell ref="B439:B450"/>
    <mergeCell ref="C439:C442"/>
    <mergeCell ref="C443:C450"/>
    <mergeCell ref="B476:B483"/>
    <mergeCell ref="C476:C483"/>
    <mergeCell ref="C466:C475"/>
    <mergeCell ref="B454:B465"/>
    <mergeCell ref="C454:C465"/>
    <mergeCell ref="B451:B453"/>
    <mergeCell ref="C451:C453"/>
    <mergeCell ref="C382:C393"/>
    <mergeCell ref="B394:B404"/>
    <mergeCell ref="B245:B250"/>
    <mergeCell ref="C245:C250"/>
    <mergeCell ref="C269:C270"/>
    <mergeCell ref="C271:C276"/>
    <mergeCell ref="B269:B276"/>
    <mergeCell ref="B251:B260"/>
    <mergeCell ref="C251:C260"/>
    <mergeCell ref="B307:B314"/>
    <mergeCell ref="C307:C314"/>
    <mergeCell ref="B361:B370"/>
    <mergeCell ref="C361:C370"/>
    <mergeCell ref="J287:K288"/>
    <mergeCell ref="B331:B336"/>
    <mergeCell ref="C331:C336"/>
    <mergeCell ref="B315:B321"/>
    <mergeCell ref="C315:C321"/>
    <mergeCell ref="C343:C352"/>
    <mergeCell ref="B382:B393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51:B52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B77:B86"/>
    <mergeCell ref="C77:C86"/>
    <mergeCell ref="B87:B88"/>
    <mergeCell ref="C87:C88"/>
    <mergeCell ref="C104:C109"/>
    <mergeCell ref="B130:B131"/>
    <mergeCell ref="C126:C127"/>
    <mergeCell ref="C128:C129"/>
    <mergeCell ref="C130:C131"/>
    <mergeCell ref="C236:C239"/>
    <mergeCell ref="B100:B103"/>
    <mergeCell ref="B93:B97"/>
    <mergeCell ref="C93:C97"/>
    <mergeCell ref="B89:B92"/>
    <mergeCell ref="C219:C220"/>
    <mergeCell ref="B225:B230"/>
    <mergeCell ref="B223:B224"/>
    <mergeCell ref="C223:C224"/>
    <mergeCell ref="C225:C230"/>
    <mergeCell ref="B209:B218"/>
    <mergeCell ref="C209:C218"/>
    <mergeCell ref="B221:B222"/>
    <mergeCell ref="C221:C222"/>
    <mergeCell ref="B219:B220"/>
    <mergeCell ref="C89:C92"/>
    <mergeCell ref="B140:B147"/>
    <mergeCell ref="C140:C147"/>
    <mergeCell ref="C231:C235"/>
    <mergeCell ref="B236:B239"/>
    <mergeCell ref="B231:B235"/>
    <mergeCell ref="B509:B515"/>
    <mergeCell ref="C509:C515"/>
    <mergeCell ref="B572:B580"/>
    <mergeCell ref="C572:C580"/>
    <mergeCell ref="B68:B70"/>
    <mergeCell ref="C65:C70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B98:B99"/>
    <mergeCell ref="C100:C103"/>
    <mergeCell ref="B126:B127"/>
    <mergeCell ref="B128:B129"/>
    <mergeCell ref="B104:B109"/>
    <mergeCell ref="C98:C99"/>
    <mergeCell ref="B71:B74"/>
    <mergeCell ref="C71:C74"/>
    <mergeCell ref="B638:B642"/>
    <mergeCell ref="C638:C642"/>
    <mergeCell ref="B626:B630"/>
    <mergeCell ref="C626:C630"/>
    <mergeCell ref="B602:B613"/>
    <mergeCell ref="C602:C613"/>
    <mergeCell ref="B581:B601"/>
    <mergeCell ref="C581:C601"/>
    <mergeCell ref="B527:B533"/>
    <mergeCell ref="C527:C533"/>
    <mergeCell ref="B554:B571"/>
    <mergeCell ref="C554:C571"/>
    <mergeCell ref="B534:B553"/>
    <mergeCell ref="C534:C553"/>
    <mergeCell ref="B614:B625"/>
    <mergeCell ref="C614:C625"/>
    <mergeCell ref="B631:B637"/>
    <mergeCell ref="C631:C63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51"/>
  <sheetViews>
    <sheetView tabSelected="1" topLeftCell="A128" workbookViewId="0">
      <selection activeCell="O137" sqref="O137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100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100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97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99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97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99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97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99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97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99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97" t="s">
        <v>463</v>
      </c>
      <c r="C18" s="97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98"/>
      <c r="C19" s="98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99"/>
      <c r="C20" s="98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99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97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99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97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99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97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98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99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97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99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97" t="s">
        <v>487</v>
      </c>
      <c r="C42" s="97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98"/>
      <c r="C43" s="98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99"/>
      <c r="C44" s="99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97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98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99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97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99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97" t="s">
        <v>512</v>
      </c>
      <c r="C69" s="97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98"/>
      <c r="C70" s="99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99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111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112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97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99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97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99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97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99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97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99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100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100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100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100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97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99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97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99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111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112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97" t="s">
        <v>570</v>
      </c>
      <c r="C123" s="97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 t="shared" ref="I123:I128" si="9">F123-E123</f>
        <v>15</v>
      </c>
      <c r="J123" s="1">
        <f>I123*D123</f>
        <v>18000</v>
      </c>
      <c r="K123" s="1"/>
    </row>
    <row r="124" spans="2:11">
      <c r="B124" s="98"/>
      <c r="C124" s="98"/>
      <c r="D124" s="1">
        <v>1200</v>
      </c>
      <c r="E124" s="1">
        <v>951</v>
      </c>
      <c r="F124" s="1">
        <v>960</v>
      </c>
      <c r="G124" s="1"/>
      <c r="H124" s="1"/>
      <c r="I124" s="1">
        <f t="shared" si="9"/>
        <v>9</v>
      </c>
      <c r="J124" s="1">
        <f t="shared" ref="J124:J125" si="10">I124*D124</f>
        <v>10800</v>
      </c>
      <c r="K124" s="1"/>
    </row>
    <row r="125" spans="2:11">
      <c r="B125" s="99"/>
      <c r="C125" s="99"/>
      <c r="D125" s="1">
        <v>1200</v>
      </c>
      <c r="E125" s="1">
        <v>955</v>
      </c>
      <c r="F125" s="1">
        <v>970</v>
      </c>
      <c r="G125" s="1"/>
      <c r="H125" s="1"/>
      <c r="I125" s="1">
        <f t="shared" si="9"/>
        <v>15</v>
      </c>
      <c r="J125" s="1">
        <f t="shared" si="10"/>
        <v>18000</v>
      </c>
      <c r="K125" s="1"/>
    </row>
    <row r="126" spans="2:11">
      <c r="B126" s="97" t="s">
        <v>571</v>
      </c>
      <c r="C126" s="97" t="s">
        <v>552</v>
      </c>
      <c r="D126" s="1">
        <v>800</v>
      </c>
      <c r="E126" s="1">
        <v>1173</v>
      </c>
      <c r="F126" s="1">
        <v>1205</v>
      </c>
      <c r="G126" s="1"/>
      <c r="H126" s="1"/>
      <c r="I126" s="1">
        <f t="shared" si="9"/>
        <v>32</v>
      </c>
      <c r="J126" s="1">
        <f>I126*D126</f>
        <v>25600</v>
      </c>
      <c r="K126" s="1"/>
    </row>
    <row r="127" spans="2:11">
      <c r="B127" s="99"/>
      <c r="C127" s="99"/>
      <c r="D127" s="1"/>
      <c r="E127" s="1">
        <v>1211</v>
      </c>
      <c r="F127" s="1">
        <v>1231</v>
      </c>
      <c r="G127" s="1"/>
      <c r="H127" s="1"/>
      <c r="I127" s="1">
        <f t="shared" si="9"/>
        <v>20</v>
      </c>
      <c r="J127" s="1">
        <f>I127*D126</f>
        <v>16000</v>
      </c>
      <c r="K127" s="1"/>
    </row>
    <row r="128" spans="2:11">
      <c r="B128" s="93" t="s">
        <v>574</v>
      </c>
      <c r="C128" s="93" t="s">
        <v>359</v>
      </c>
      <c r="D128" s="1">
        <v>750</v>
      </c>
      <c r="E128" s="1">
        <v>1360</v>
      </c>
      <c r="F128" s="1">
        <v>1370</v>
      </c>
      <c r="G128" s="1"/>
      <c r="H128" s="1"/>
      <c r="I128" s="1">
        <f t="shared" si="9"/>
        <v>10</v>
      </c>
      <c r="J128" s="1">
        <f>I128*D128</f>
        <v>7500</v>
      </c>
      <c r="K128" s="1"/>
    </row>
    <row r="129" spans="2:11">
      <c r="B129" s="93" t="s">
        <v>578</v>
      </c>
      <c r="C129" s="97" t="s">
        <v>252</v>
      </c>
      <c r="D129" s="1">
        <v>1000</v>
      </c>
      <c r="E129" s="1">
        <v>978</v>
      </c>
      <c r="F129" s="1"/>
      <c r="G129" s="1"/>
      <c r="H129" s="1"/>
      <c r="I129" s="1"/>
      <c r="J129" s="1"/>
      <c r="K129" s="1" t="s">
        <v>13</v>
      </c>
    </row>
    <row r="130" spans="2:11">
      <c r="B130" s="94" t="s">
        <v>580</v>
      </c>
      <c r="C130" s="99"/>
      <c r="D130" s="1"/>
      <c r="E130" s="1"/>
      <c r="F130" s="1">
        <v>985</v>
      </c>
      <c r="G130" s="1"/>
      <c r="H130" s="1"/>
      <c r="I130" s="1">
        <f>F130-E129</f>
        <v>7</v>
      </c>
      <c r="J130" s="1">
        <f>I130*D129</f>
        <v>7000</v>
      </c>
      <c r="K130" s="1"/>
    </row>
    <row r="131" spans="2:11">
      <c r="B131" s="94" t="s">
        <v>582</v>
      </c>
      <c r="C131" s="94" t="s">
        <v>252</v>
      </c>
      <c r="D131" s="1">
        <v>1000</v>
      </c>
      <c r="E131" s="1">
        <v>990</v>
      </c>
      <c r="F131" s="1">
        <v>1000</v>
      </c>
      <c r="G131" s="1"/>
      <c r="H131" s="1"/>
      <c r="I131" s="1">
        <f>F131-E131</f>
        <v>10</v>
      </c>
      <c r="J131" s="1">
        <f>I131*D131</f>
        <v>10000</v>
      </c>
      <c r="K131" s="1"/>
    </row>
    <row r="132" spans="2:11">
      <c r="B132" s="95" t="s">
        <v>583</v>
      </c>
      <c r="C132" s="95" t="s">
        <v>359</v>
      </c>
      <c r="D132" s="1">
        <v>750</v>
      </c>
      <c r="E132" s="1">
        <v>1390</v>
      </c>
      <c r="F132" s="1">
        <v>1400</v>
      </c>
      <c r="G132" s="1"/>
      <c r="H132" s="1"/>
      <c r="I132" s="1">
        <f>F132-E132</f>
        <v>10</v>
      </c>
      <c r="J132" s="1">
        <f>I132*D132</f>
        <v>7500</v>
      </c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5">
        <f>SUM(J103:J132)</f>
        <v>326800</v>
      </c>
      <c r="K133" s="1"/>
    </row>
    <row r="136" spans="2:11">
      <c r="B136" s="5" t="s">
        <v>88</v>
      </c>
      <c r="C136" s="5">
        <v>2018</v>
      </c>
      <c r="D136" s="5"/>
      <c r="E136" s="1"/>
      <c r="F136" s="1"/>
      <c r="G136" s="1"/>
      <c r="H136" s="1"/>
      <c r="I136" s="1"/>
      <c r="J136" s="1"/>
      <c r="K136" s="1"/>
    </row>
    <row r="137" spans="2:11">
      <c r="B137" s="15" t="s">
        <v>0</v>
      </c>
      <c r="C137" s="15" t="s">
        <v>209</v>
      </c>
      <c r="D137" s="15" t="s">
        <v>219</v>
      </c>
      <c r="E137" s="16" t="s">
        <v>210</v>
      </c>
      <c r="F137" s="17" t="s">
        <v>3</v>
      </c>
      <c r="G137" s="18" t="s">
        <v>6</v>
      </c>
      <c r="H137" s="19" t="s">
        <v>7</v>
      </c>
      <c r="I137" s="15" t="s">
        <v>4</v>
      </c>
      <c r="J137" s="15" t="s">
        <v>266</v>
      </c>
      <c r="K137" s="15" t="s">
        <v>9</v>
      </c>
    </row>
    <row r="138" spans="2:11">
      <c r="B138" s="1" t="s">
        <v>584</v>
      </c>
      <c r="C138" s="1" t="s">
        <v>359</v>
      </c>
      <c r="D138" s="1">
        <v>750</v>
      </c>
      <c r="E138" s="1">
        <v>1400</v>
      </c>
      <c r="F138" s="1"/>
      <c r="G138" s="1">
        <v>1412</v>
      </c>
      <c r="H138" s="1"/>
      <c r="I138" s="1">
        <f>G138-E138</f>
        <v>12</v>
      </c>
      <c r="J138" s="13">
        <f>I138*D138</f>
        <v>9000</v>
      </c>
      <c r="K138" s="1"/>
    </row>
    <row r="139" spans="2:11">
      <c r="B139" s="1" t="s">
        <v>586</v>
      </c>
      <c r="C139" s="1" t="s">
        <v>359</v>
      </c>
      <c r="D139" s="1">
        <v>750</v>
      </c>
      <c r="E139" s="1">
        <v>1380</v>
      </c>
      <c r="F139" s="1"/>
      <c r="G139" s="1">
        <v>1398</v>
      </c>
      <c r="H139" s="1"/>
      <c r="I139" s="1">
        <f>G139-E139</f>
        <v>18</v>
      </c>
      <c r="J139" s="13">
        <f>I139*D139</f>
        <v>13500</v>
      </c>
      <c r="K139" s="1"/>
    </row>
    <row r="140" spans="2:11">
      <c r="B140" s="1" t="s">
        <v>587</v>
      </c>
      <c r="C140" s="1" t="s">
        <v>359</v>
      </c>
      <c r="D140" s="1">
        <v>750</v>
      </c>
      <c r="E140" s="1">
        <v>1370</v>
      </c>
      <c r="F140" s="1"/>
      <c r="G140" s="1">
        <v>1380</v>
      </c>
      <c r="H140" s="1"/>
      <c r="I140" s="1">
        <f>G140-E140</f>
        <v>10</v>
      </c>
      <c r="J140" s="13">
        <f>I140*D140</f>
        <v>7500</v>
      </c>
      <c r="K140" s="1"/>
    </row>
    <row r="141" spans="2:11">
      <c r="B141" s="1" t="s">
        <v>588</v>
      </c>
      <c r="C141" s="97" t="s">
        <v>230</v>
      </c>
      <c r="D141" s="1">
        <v>1061</v>
      </c>
      <c r="E141" s="1">
        <v>588</v>
      </c>
      <c r="F141" s="1"/>
      <c r="G141" s="1"/>
      <c r="H141" s="1"/>
      <c r="I141" s="1"/>
      <c r="J141" s="13"/>
      <c r="K141" s="1"/>
    </row>
    <row r="142" spans="2:11">
      <c r="B142" s="1" t="s">
        <v>589</v>
      </c>
      <c r="C142" s="99"/>
      <c r="D142" s="1"/>
      <c r="E142" s="1"/>
      <c r="F142" s="1">
        <v>605</v>
      </c>
      <c r="G142" s="1"/>
      <c r="H142" s="1"/>
      <c r="I142" s="1">
        <f>F142-E141</f>
        <v>17</v>
      </c>
      <c r="J142" s="13">
        <f>I142*D141</f>
        <v>18037</v>
      </c>
      <c r="K142" s="1"/>
    </row>
    <row r="143" spans="2:11">
      <c r="B143" s="1" t="s">
        <v>589</v>
      </c>
      <c r="C143" s="97" t="s">
        <v>230</v>
      </c>
      <c r="D143" s="1">
        <v>1061</v>
      </c>
      <c r="E143" s="1">
        <v>595</v>
      </c>
      <c r="F143" s="1"/>
      <c r="G143" s="1"/>
      <c r="H143" s="1"/>
      <c r="I143" s="1"/>
      <c r="J143" s="13"/>
      <c r="K143" s="1" t="s">
        <v>13</v>
      </c>
    </row>
    <row r="144" spans="2:11">
      <c r="B144" s="1" t="s">
        <v>590</v>
      </c>
      <c r="C144" s="99"/>
      <c r="D144" s="1"/>
      <c r="E144" s="1"/>
      <c r="F144" s="1">
        <v>609</v>
      </c>
      <c r="G144" s="1"/>
      <c r="H144" s="1"/>
      <c r="I144" s="1">
        <f>F144-E143</f>
        <v>14</v>
      </c>
      <c r="J144" s="13">
        <f>I144*D143</f>
        <v>14854</v>
      </c>
      <c r="K144" s="1"/>
    </row>
    <row r="145" spans="2:11">
      <c r="B145" s="1" t="s">
        <v>591</v>
      </c>
      <c r="C145" s="97" t="s">
        <v>230</v>
      </c>
      <c r="D145" s="1">
        <v>1061</v>
      </c>
      <c r="E145" s="1">
        <v>594</v>
      </c>
      <c r="F145" s="1"/>
      <c r="G145" s="1"/>
      <c r="H145" s="1"/>
      <c r="I145" s="1"/>
      <c r="J145" s="13"/>
      <c r="K145" s="1" t="s">
        <v>13</v>
      </c>
    </row>
    <row r="146" spans="2:11">
      <c r="B146" s="1" t="s">
        <v>592</v>
      </c>
      <c r="C146" s="99"/>
      <c r="D146" s="1"/>
      <c r="E146" s="1"/>
      <c r="F146" s="1">
        <v>608</v>
      </c>
      <c r="G146" s="1"/>
      <c r="H146" s="1"/>
      <c r="I146" s="1">
        <f>F146-E145</f>
        <v>14</v>
      </c>
      <c r="J146" s="13">
        <f>I146*D145</f>
        <v>14854</v>
      </c>
      <c r="K146" s="1"/>
    </row>
    <row r="147" spans="2:11">
      <c r="B147" s="1" t="s">
        <v>593</v>
      </c>
      <c r="C147" s="96" t="s">
        <v>230</v>
      </c>
      <c r="D147" s="1">
        <v>1061</v>
      </c>
      <c r="E147" s="1">
        <v>606</v>
      </c>
      <c r="F147" s="1"/>
      <c r="G147" s="1"/>
      <c r="H147" s="1"/>
      <c r="I147" s="1"/>
      <c r="J147" s="13"/>
      <c r="K147" s="1" t="s">
        <v>13</v>
      </c>
    </row>
    <row r="148" spans="2:11">
      <c r="B148" s="1" t="s">
        <v>594</v>
      </c>
      <c r="C148" s="96"/>
      <c r="D148" s="1"/>
      <c r="E148" s="1"/>
      <c r="F148" s="1">
        <v>639</v>
      </c>
      <c r="G148" s="1"/>
      <c r="H148" s="1"/>
      <c r="I148" s="1">
        <f>F148-E147</f>
        <v>33</v>
      </c>
      <c r="J148" s="13">
        <f>I148*D147</f>
        <v>35013</v>
      </c>
      <c r="K148" s="1"/>
    </row>
    <row r="149" spans="2:11">
      <c r="B149" s="1" t="s">
        <v>595</v>
      </c>
      <c r="C149" s="97" t="s">
        <v>230</v>
      </c>
      <c r="D149" s="1">
        <v>1061</v>
      </c>
      <c r="E149" s="1"/>
      <c r="F149" s="1">
        <v>630</v>
      </c>
      <c r="G149" s="1"/>
      <c r="H149" s="1"/>
      <c r="I149" s="1"/>
      <c r="J149" s="13"/>
      <c r="K149" s="1" t="s">
        <v>13</v>
      </c>
    </row>
    <row r="150" spans="2:11">
      <c r="B150" s="1" t="s">
        <v>597</v>
      </c>
      <c r="C150" s="99"/>
      <c r="D150" s="1"/>
      <c r="E150" s="1">
        <v>598</v>
      </c>
      <c r="F150" s="1"/>
      <c r="G150" s="1"/>
      <c r="H150" s="1"/>
      <c r="I150" s="1">
        <f>F149-E150</f>
        <v>32</v>
      </c>
      <c r="J150" s="13">
        <f>I150*D149</f>
        <v>33952</v>
      </c>
      <c r="K150" s="1"/>
    </row>
    <row r="151" spans="2:11">
      <c r="B151" s="1"/>
      <c r="C151" s="1"/>
      <c r="D151" s="1"/>
      <c r="E151" s="1"/>
      <c r="F151" s="1"/>
      <c r="G151" s="1"/>
      <c r="H151" s="1"/>
      <c r="I151" s="1"/>
      <c r="J151" s="5">
        <f>SUM(J138:J150)</f>
        <v>146710</v>
      </c>
      <c r="K151" s="1"/>
    </row>
  </sheetData>
  <mergeCells count="36">
    <mergeCell ref="B116:B117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C69:C70"/>
    <mergeCell ref="C94:C95"/>
    <mergeCell ref="B113:B114"/>
    <mergeCell ref="C91:C92"/>
    <mergeCell ref="C88:C89"/>
    <mergeCell ref="C141:C142"/>
    <mergeCell ref="C143:C144"/>
    <mergeCell ref="C81:C82"/>
    <mergeCell ref="C123:C125"/>
    <mergeCell ref="C121:C122"/>
    <mergeCell ref="C149:C150"/>
    <mergeCell ref="C145:C146"/>
    <mergeCell ref="C129:C130"/>
    <mergeCell ref="B28:B30"/>
    <mergeCell ref="B103:B104"/>
    <mergeCell ref="B106:B107"/>
    <mergeCell ref="B32:B33"/>
    <mergeCell ref="B63:B65"/>
    <mergeCell ref="B42:B44"/>
    <mergeCell ref="B69:B71"/>
    <mergeCell ref="C66:C67"/>
    <mergeCell ref="C42:C44"/>
    <mergeCell ref="B126:B127"/>
    <mergeCell ref="C126:C127"/>
    <mergeCell ref="B123:B125"/>
    <mergeCell ref="C96:C9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9"/>
  <sheetViews>
    <sheetView topLeftCell="A1075" zoomScale="90" zoomScaleNormal="90" workbookViewId="0">
      <selection activeCell="F1075" sqref="F1075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120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121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121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122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125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126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126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127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125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126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126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127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124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124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123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123"/>
      <c r="C135" s="123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123" t="s">
        <v>153</v>
      </c>
      <c r="C136" s="123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123"/>
      <c r="C137" s="123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123"/>
      <c r="C138" s="123"/>
      <c r="D138" s="13">
        <v>123</v>
      </c>
      <c r="E138" s="13"/>
      <c r="F138" s="13"/>
      <c r="G138" s="13"/>
      <c r="H138" s="13" t="s">
        <v>13</v>
      </c>
    </row>
    <row r="139" spans="2:8">
      <c r="B139" s="123" t="s">
        <v>154</v>
      </c>
      <c r="C139" s="123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123"/>
      <c r="C140" s="123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123" t="s">
        <v>155</v>
      </c>
      <c r="C141" s="123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123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123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123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123" t="s">
        <v>161</v>
      </c>
      <c r="C149" s="123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123"/>
      <c r="C150" s="123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123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123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123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123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123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123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101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102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102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102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102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103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101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102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102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102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103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101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102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103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101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102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102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103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101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102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102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102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102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102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102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102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102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102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103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101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102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103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101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103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101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102"/>
      <c r="D401" s="13"/>
      <c r="E401" s="13"/>
      <c r="F401" s="13"/>
      <c r="G401" s="13"/>
      <c r="H401" s="13"/>
    </row>
    <row r="402" spans="2:8">
      <c r="B402" s="101" t="s">
        <v>327</v>
      </c>
      <c r="C402" s="103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102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102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102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102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102"/>
      <c r="C407" s="101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102"/>
      <c r="C408" s="102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102"/>
      <c r="C409" s="102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102"/>
      <c r="C410" s="102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102"/>
      <c r="C411" s="102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102"/>
      <c r="C412" s="102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102"/>
      <c r="C413" s="103"/>
      <c r="D413" s="13">
        <v>96.5</v>
      </c>
      <c r="E413" s="13">
        <v>90</v>
      </c>
      <c r="F413" s="13"/>
      <c r="G413" s="13"/>
      <c r="H413" s="5"/>
    </row>
    <row r="414" spans="2:8">
      <c r="B414" s="102"/>
      <c r="C414" s="101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102"/>
      <c r="C415" s="102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103"/>
      <c r="C416" s="103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101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102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102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103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101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102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102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103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97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98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98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98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98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99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97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98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99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97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98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98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99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101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102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102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102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103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97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98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99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101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103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101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102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102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102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102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102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102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103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101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102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102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102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102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102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102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102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102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102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103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101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102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102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102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103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101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101" t="s">
        <v>6</v>
      </c>
    </row>
    <row r="544" spans="2:8">
      <c r="B544" s="5"/>
      <c r="C544" s="102"/>
      <c r="D544" s="14">
        <v>64</v>
      </c>
      <c r="E544" s="13">
        <v>77</v>
      </c>
      <c r="F544" s="13"/>
      <c r="G544" s="13">
        <f>E544-D544</f>
        <v>13</v>
      </c>
      <c r="H544" s="102"/>
    </row>
    <row r="545" spans="2:8">
      <c r="B545" s="5"/>
      <c r="C545" s="102"/>
      <c r="D545" s="14">
        <v>60.8</v>
      </c>
      <c r="E545" s="13">
        <v>78</v>
      </c>
      <c r="F545" s="13"/>
      <c r="G545" s="13">
        <f>E545-D545</f>
        <v>17.200000000000003</v>
      </c>
      <c r="H545" s="102"/>
    </row>
    <row r="546" spans="2:8">
      <c r="B546" s="5"/>
      <c r="C546" s="103"/>
      <c r="D546" s="14">
        <v>56</v>
      </c>
      <c r="E546" s="13">
        <v>78</v>
      </c>
      <c r="F546" s="13"/>
      <c r="G546" s="13">
        <f>E546-D546</f>
        <v>22</v>
      </c>
      <c r="H546" s="103"/>
    </row>
    <row r="547" spans="2:8">
      <c r="B547" s="1" t="s">
        <v>358</v>
      </c>
      <c r="C547" s="97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98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98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98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99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101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102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102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102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102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102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102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103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97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98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98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99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101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102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102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102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103"/>
      <c r="D598" s="14">
        <v>49.5</v>
      </c>
      <c r="E598" s="13"/>
      <c r="F598" s="14"/>
      <c r="G598" s="13"/>
      <c r="H598" s="13" t="s">
        <v>13</v>
      </c>
    </row>
    <row r="599" spans="2:8">
      <c r="B599" s="101" t="s">
        <v>372</v>
      </c>
      <c r="C599" s="101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102"/>
      <c r="C600" s="102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103"/>
      <c r="C601" s="103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101" t="s">
        <v>372</v>
      </c>
      <c r="C602" s="101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102"/>
      <c r="C603" s="102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102"/>
      <c r="C604" s="102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103"/>
      <c r="C605" s="103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97" t="s">
        <v>373</v>
      </c>
      <c r="C606" s="97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98"/>
      <c r="C607" s="98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98"/>
      <c r="C608" s="98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98"/>
      <c r="C609" s="98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98"/>
      <c r="C610" s="98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99"/>
      <c r="C611" s="99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97" t="s">
        <v>373</v>
      </c>
      <c r="C612" s="97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99"/>
      <c r="C613" s="99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101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102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102"/>
      <c r="D616" s="14">
        <v>83</v>
      </c>
      <c r="E616" s="13"/>
      <c r="F616" s="14"/>
      <c r="G616" s="13"/>
      <c r="H616" s="13" t="s">
        <v>13</v>
      </c>
    </row>
    <row r="617" spans="2:8">
      <c r="B617" s="101" t="s">
        <v>376</v>
      </c>
      <c r="C617" s="102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102"/>
      <c r="C618" s="102"/>
      <c r="D618" s="14">
        <v>91.8</v>
      </c>
      <c r="E618" s="13"/>
      <c r="F618" s="14"/>
      <c r="G618" s="13"/>
      <c r="H618" s="13"/>
    </row>
    <row r="619" spans="2:8">
      <c r="B619" s="102"/>
      <c r="C619" s="102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103"/>
      <c r="C620" s="103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101" t="s">
        <v>376</v>
      </c>
      <c r="C621" s="101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102"/>
      <c r="C622" s="102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102"/>
      <c r="C623" s="102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102"/>
      <c r="C624" s="102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103"/>
      <c r="C625" s="103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101" t="s">
        <v>376</v>
      </c>
      <c r="C626" s="101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102"/>
      <c r="C627" s="102"/>
      <c r="D627" s="14">
        <v>76</v>
      </c>
      <c r="E627" s="13"/>
      <c r="F627" s="14"/>
      <c r="G627" s="13">
        <v>85.15</v>
      </c>
      <c r="H627" s="13"/>
    </row>
    <row r="628" spans="2:8">
      <c r="B628" s="103"/>
      <c r="C628" s="103"/>
      <c r="D628" s="14">
        <v>79</v>
      </c>
      <c r="E628" s="13"/>
      <c r="F628" s="14"/>
      <c r="G628" s="13"/>
      <c r="H628" s="13" t="s">
        <v>13</v>
      </c>
    </row>
    <row r="629" spans="2:8">
      <c r="B629" s="101" t="s">
        <v>377</v>
      </c>
      <c r="C629" s="101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102"/>
      <c r="C630" s="102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103"/>
      <c r="C631" s="103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101" t="s">
        <v>377</v>
      </c>
      <c r="C632" s="101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102"/>
      <c r="C633" s="103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102"/>
      <c r="C634" s="101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102"/>
      <c r="C635" s="102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102"/>
      <c r="C636" s="102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102"/>
      <c r="C637" s="102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102"/>
      <c r="C638" s="102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102"/>
      <c r="C639" s="103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102"/>
      <c r="C640" s="101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103"/>
      <c r="C641" s="103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97" t="s">
        <v>378</v>
      </c>
      <c r="C642" s="97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98"/>
      <c r="C643" s="98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98"/>
      <c r="C644" s="98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98"/>
      <c r="C645" s="98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98"/>
      <c r="C646" s="98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98"/>
      <c r="C647" s="98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98"/>
      <c r="C648" s="98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98"/>
      <c r="C649" s="98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98"/>
      <c r="C650" s="98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99"/>
      <c r="C651" s="99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101" t="s">
        <v>378</v>
      </c>
      <c r="C652" s="101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102"/>
      <c r="C653" s="102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102"/>
      <c r="C654" s="102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103"/>
      <c r="C655" s="102"/>
      <c r="D655" s="14">
        <v>46.9</v>
      </c>
      <c r="E655" s="13"/>
      <c r="F655" s="14"/>
      <c r="G655" s="13"/>
      <c r="H655" s="13" t="s">
        <v>13</v>
      </c>
    </row>
    <row r="656" spans="2:8">
      <c r="B656" s="101" t="s">
        <v>380</v>
      </c>
      <c r="C656" s="103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102"/>
      <c r="C657" s="101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102"/>
      <c r="C658" s="102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102"/>
      <c r="C659" s="102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102"/>
      <c r="C660" s="102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102"/>
      <c r="C661" s="102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102"/>
      <c r="C662" s="102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102"/>
      <c r="C663" s="102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102"/>
      <c r="C664" s="102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102"/>
      <c r="C665" s="103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102"/>
      <c r="C666" s="101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103"/>
      <c r="C667" s="102"/>
      <c r="D667" s="14">
        <v>41</v>
      </c>
      <c r="E667" s="13"/>
      <c r="F667" s="14"/>
      <c r="G667" s="13"/>
      <c r="H667" s="13" t="s">
        <v>13</v>
      </c>
    </row>
    <row r="668" spans="2:8">
      <c r="B668" s="101" t="s">
        <v>381</v>
      </c>
      <c r="C668" s="102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102"/>
      <c r="C669" s="102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102"/>
      <c r="C670" s="103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102"/>
      <c r="C671" s="101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102"/>
      <c r="C672" s="102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102"/>
      <c r="C673" s="102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102"/>
      <c r="C674" s="102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102"/>
      <c r="C675" s="103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102"/>
      <c r="C676" s="101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102"/>
      <c r="C677" s="102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102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102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103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97" t="s">
        <v>382</v>
      </c>
      <c r="C681" s="97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102"/>
      <c r="C682" s="98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102"/>
      <c r="C683" s="98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102"/>
      <c r="C684" s="98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102"/>
      <c r="C685" s="98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102"/>
      <c r="C686" s="98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103"/>
      <c r="C687" s="99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101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101" t="s">
        <v>385</v>
      </c>
      <c r="C698" s="102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102"/>
      <c r="C699" s="102"/>
      <c r="D699" s="14">
        <v>18.25</v>
      </c>
      <c r="E699" s="13"/>
      <c r="F699" s="14"/>
      <c r="G699" s="13"/>
      <c r="H699" s="13" t="s">
        <v>13</v>
      </c>
    </row>
    <row r="700" spans="2:8">
      <c r="B700" s="102"/>
      <c r="C700" s="102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102"/>
      <c r="C701" s="102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102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102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102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102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102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102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103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101" t="s">
        <v>385</v>
      </c>
      <c r="C709" s="97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102"/>
      <c r="C710" s="98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102"/>
      <c r="C711" s="98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102"/>
      <c r="C712" s="98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102"/>
      <c r="C713" s="98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102"/>
      <c r="C714" s="98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103"/>
      <c r="C715" s="99"/>
      <c r="D715" s="25"/>
      <c r="E715" s="13"/>
      <c r="F715" s="14"/>
      <c r="G715" s="13"/>
      <c r="H715" s="5"/>
    </row>
    <row r="716" spans="2:8">
      <c r="B716" s="41" t="s">
        <v>385</v>
      </c>
      <c r="C716" s="101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102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102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102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103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101" t="s">
        <v>386</v>
      </c>
      <c r="C726" s="97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102"/>
      <c r="C727" s="98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102"/>
      <c r="C728" s="98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103"/>
      <c r="C729" s="99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97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99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101" t="s">
        <v>387</v>
      </c>
      <c r="C732" s="97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102"/>
      <c r="C733" s="98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103"/>
      <c r="C734" s="99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97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99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97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99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97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99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101" t="s">
        <v>389</v>
      </c>
      <c r="C753" s="97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102"/>
      <c r="C754" s="98"/>
      <c r="D754" s="14">
        <v>113.6</v>
      </c>
      <c r="E754" s="13"/>
      <c r="F754" s="14">
        <v>121.2</v>
      </c>
      <c r="G754" s="13"/>
      <c r="H754" s="5"/>
    </row>
    <row r="755" spans="2:8">
      <c r="B755" s="102"/>
      <c r="C755" s="98"/>
      <c r="D755" s="14">
        <v>110.2</v>
      </c>
      <c r="E755" s="13"/>
      <c r="F755" s="14">
        <v>117.6</v>
      </c>
      <c r="G755" s="13"/>
      <c r="H755" s="5"/>
    </row>
    <row r="756" spans="2:8">
      <c r="B756" s="102"/>
      <c r="C756" s="98"/>
      <c r="D756" s="14">
        <v>110.6</v>
      </c>
      <c r="E756" s="13"/>
      <c r="F756" s="14">
        <v>123</v>
      </c>
      <c r="G756" s="13"/>
      <c r="H756" s="5"/>
    </row>
    <row r="757" spans="2:8">
      <c r="B757" s="102"/>
      <c r="C757" s="98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102"/>
      <c r="C758" s="98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103"/>
      <c r="C759" s="99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101" t="s">
        <v>392</v>
      </c>
      <c r="C784" s="101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102"/>
      <c r="C785" s="102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102"/>
      <c r="C786" s="102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102"/>
      <c r="C787" s="102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103"/>
      <c r="C788" s="103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101" t="s">
        <v>393</v>
      </c>
      <c r="C792" s="101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102"/>
      <c r="C793" s="102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103"/>
      <c r="C794" s="103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101" t="s">
        <v>395</v>
      </c>
      <c r="C801" s="101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102"/>
      <c r="C802" s="102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102"/>
      <c r="C803" s="102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102"/>
      <c r="C804" s="102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102"/>
      <c r="C805" s="102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102"/>
      <c r="C806" s="102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103"/>
      <c r="C807" s="103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101" t="s">
        <v>395</v>
      </c>
      <c r="C814" s="101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102"/>
      <c r="C815" s="102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102"/>
      <c r="C816" s="102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102"/>
      <c r="C817" s="102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102"/>
      <c r="C818" s="102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103"/>
      <c r="C819" s="103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101" t="s">
        <v>397</v>
      </c>
      <c r="C820" s="101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102"/>
      <c r="C821" s="102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102"/>
      <c r="C822" s="102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102"/>
      <c r="C823" s="103"/>
      <c r="D823" s="14"/>
      <c r="E823" s="13"/>
      <c r="F823" s="14"/>
      <c r="G823" s="13"/>
      <c r="H823" s="13"/>
    </row>
    <row r="824" spans="2:8">
      <c r="B824" s="103"/>
      <c r="C824" s="101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102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102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103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101" t="s">
        <v>398</v>
      </c>
      <c r="C828" s="101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102"/>
      <c r="C829" s="102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102"/>
      <c r="C830" s="102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102"/>
      <c r="C831" s="102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102"/>
      <c r="C832" s="102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102"/>
      <c r="C833" s="102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102"/>
      <c r="C834" s="102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103"/>
      <c r="C835" s="103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101" t="s">
        <v>398</v>
      </c>
      <c r="C836" s="101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102"/>
      <c r="C837" s="102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102"/>
      <c r="C838" s="102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103"/>
      <c r="C839" s="103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101" t="s">
        <v>398</v>
      </c>
      <c r="C840" s="101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102"/>
      <c r="C841" s="102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102"/>
      <c r="C842" s="102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102"/>
      <c r="C843" s="102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102"/>
      <c r="C844" s="102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102"/>
      <c r="C845" s="102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102"/>
      <c r="C846" s="102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102"/>
      <c r="C847" s="102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102"/>
      <c r="C848" s="102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102"/>
      <c r="C849" s="102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102"/>
      <c r="C850" s="102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102"/>
      <c r="C851" s="102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102"/>
      <c r="C852" s="102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102"/>
      <c r="C853" s="102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102"/>
      <c r="C854" s="102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102"/>
      <c r="C855" s="102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103"/>
      <c r="C856" s="103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101" t="s">
        <v>403</v>
      </c>
      <c r="C881" s="101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102"/>
      <c r="C882" s="102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102"/>
      <c r="C883" s="102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102"/>
      <c r="C884" s="102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102"/>
      <c r="C885" s="102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102"/>
      <c r="C886" s="102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103"/>
      <c r="C887" s="103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97" t="s">
        <v>405</v>
      </c>
      <c r="C888" s="97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98"/>
      <c r="C889" s="98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98"/>
      <c r="C890" s="98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99"/>
      <c r="C891" s="99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97" t="s">
        <v>405</v>
      </c>
      <c r="C892" s="97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99"/>
      <c r="C893" s="99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97" t="s">
        <v>407</v>
      </c>
      <c r="C894" s="97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98"/>
      <c r="C895" s="98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98"/>
      <c r="C896" s="98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98"/>
      <c r="C897" s="98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98"/>
      <c r="C898" s="98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99"/>
      <c r="C899" s="99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97" t="s">
        <v>407</v>
      </c>
      <c r="C900" s="97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98"/>
      <c r="C901" s="98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98"/>
      <c r="C902" s="98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98"/>
      <c r="C903" s="98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99"/>
      <c r="C904" s="99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97" t="s">
        <v>407</v>
      </c>
      <c r="C905" s="97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98"/>
      <c r="C906" s="98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98"/>
      <c r="C907" s="98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99"/>
      <c r="C908" s="99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101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103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101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101" t="s">
        <v>409</v>
      </c>
      <c r="C912" s="102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102"/>
      <c r="C913" s="102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102"/>
      <c r="C914" s="103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102" t="s">
        <v>409</v>
      </c>
      <c r="C915" s="101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102"/>
      <c r="C916" s="102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102"/>
      <c r="C917" s="102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102"/>
      <c r="C918" s="102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102"/>
      <c r="C919" s="102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102"/>
      <c r="C920" s="102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102"/>
      <c r="C921" s="102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103"/>
      <c r="C922" s="103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101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102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102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102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101" t="s">
        <v>410</v>
      </c>
      <c r="C927" s="102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103"/>
      <c r="C928" s="103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101" t="s">
        <v>410</v>
      </c>
      <c r="C929" s="101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102"/>
      <c r="C930" s="103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102"/>
      <c r="C931" s="101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102"/>
      <c r="C932" s="103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102"/>
      <c r="C933" s="101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102"/>
      <c r="C934" s="102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102"/>
      <c r="C935" s="102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102"/>
      <c r="C936" s="102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102"/>
      <c r="C937" s="102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103"/>
      <c r="C938" s="103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101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102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102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102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102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102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102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102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102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102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102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103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101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102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102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102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102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102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102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102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103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101" t="s">
        <v>415</v>
      </c>
      <c r="C964" s="101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102"/>
      <c r="C965" s="102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102"/>
      <c r="C966" s="102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102"/>
      <c r="C967" s="102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102"/>
      <c r="C968" s="102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102"/>
      <c r="C969" s="102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102"/>
      <c r="C970" s="102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103"/>
      <c r="C971" s="103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101" t="s">
        <v>415</v>
      </c>
      <c r="C973" s="101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102"/>
      <c r="C974" s="103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102"/>
      <c r="C975" s="101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102"/>
      <c r="C976" s="102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102"/>
      <c r="C977" s="102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102"/>
      <c r="C978" s="102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103"/>
      <c r="C979" s="103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97" t="s">
        <v>427</v>
      </c>
      <c r="C986" s="101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98"/>
      <c r="C987" s="102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98"/>
      <c r="C988" s="102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98"/>
      <c r="C989" s="102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98"/>
      <c r="C990" s="102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98"/>
      <c r="C991" s="102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98"/>
      <c r="C992" s="102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98"/>
      <c r="C993" s="102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98"/>
      <c r="C994" s="102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102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102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102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102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102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102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102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102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102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102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102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102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102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102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102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102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102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102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102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102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102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102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102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103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97" t="s">
        <v>427</v>
      </c>
      <c r="C1020" s="97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98"/>
      <c r="C1021" s="98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98"/>
      <c r="C1022" s="98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99"/>
      <c r="C1023" s="98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98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98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99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101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102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103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101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102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102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102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102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102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102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103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97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98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98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98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98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98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99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97" t="s">
        <v>432</v>
      </c>
      <c r="C1047" s="97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98"/>
      <c r="C1048" s="98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98"/>
      <c r="C1049" s="98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98"/>
      <c r="C1050" s="98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98"/>
      <c r="C1051" s="98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98"/>
      <c r="C1052" s="98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98"/>
      <c r="C1053" s="98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98"/>
      <c r="C1054" s="99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99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97" t="s">
        <v>434</v>
      </c>
      <c r="C1056" s="97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98"/>
      <c r="C1057" s="98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99"/>
      <c r="C1058" s="99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97" t="s">
        <v>434</v>
      </c>
      <c r="C1059" s="97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98"/>
      <c r="C1060" s="98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99"/>
      <c r="C1061" s="99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97" t="s">
        <v>437</v>
      </c>
      <c r="C1062" s="97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98"/>
      <c r="C1063" s="98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98"/>
      <c r="C1064" s="98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98"/>
      <c r="C1065" s="98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98"/>
      <c r="C1066" s="98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98"/>
      <c r="C1067" s="98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98"/>
      <c r="C1068" s="98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99"/>
      <c r="C1069" s="99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97" t="s">
        <v>437</v>
      </c>
      <c r="C1070" s="97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98"/>
      <c r="C1071" s="99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98"/>
      <c r="C1072" s="97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98"/>
      <c r="C1073" s="98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99"/>
      <c r="C1074" s="99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97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98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98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99"/>
      <c r="D1078" s="14"/>
      <c r="E1078" s="13">
        <v>5</v>
      </c>
      <c r="F1078" s="14"/>
      <c r="G1078" s="13">
        <v>-2</v>
      </c>
      <c r="H1078" s="5"/>
    </row>
    <row r="1079" spans="2:8">
      <c r="B1079" s="98" t="s">
        <v>438</v>
      </c>
      <c r="C1079" s="97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99"/>
      <c r="C1080" s="99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97" t="s">
        <v>439</v>
      </c>
      <c r="C1081" s="97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98"/>
      <c r="C1082" s="98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98"/>
      <c r="C1083" s="98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99"/>
      <c r="C1084" s="99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97" t="s">
        <v>439</v>
      </c>
      <c r="C1085" s="97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98"/>
      <c r="C1086" s="98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98"/>
      <c r="C1087" s="98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98"/>
      <c r="C1088" s="98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98"/>
      <c r="C1089" s="98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98"/>
      <c r="C1090" s="98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98"/>
      <c r="C1091" s="98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98"/>
      <c r="C1092" s="99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98"/>
      <c r="C1093" s="97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99"/>
      <c r="C1094" s="99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97" t="s">
        <v>441</v>
      </c>
      <c r="C1095" s="97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98"/>
      <c r="C1096" s="98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98"/>
      <c r="C1097" s="98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98"/>
      <c r="C1098" s="98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98"/>
      <c r="C1099" s="98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98"/>
      <c r="C1100" s="99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98"/>
      <c r="C1101" s="97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98"/>
      <c r="C1102" s="98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98"/>
      <c r="C1103" s="98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99"/>
      <c r="C1104" s="99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97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98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98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99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128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129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129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129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129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129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130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132" t="s">
        <v>44</v>
      </c>
      <c r="G31" s="133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131" t="s">
        <v>44</v>
      </c>
      <c r="G44" s="131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131" t="s">
        <v>44</v>
      </c>
      <c r="G59" s="131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131" t="s">
        <v>44</v>
      </c>
      <c r="G75" s="131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131" t="s">
        <v>44</v>
      </c>
      <c r="G87" s="131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131" t="s">
        <v>44</v>
      </c>
      <c r="G108" s="131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135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135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134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134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134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134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134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134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134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131" t="s">
        <v>44</v>
      </c>
      <c r="G137" s="131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134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134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134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134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134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131" t="s">
        <v>44</v>
      </c>
      <c r="G200" s="131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97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98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98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98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99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97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98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98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98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98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98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98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99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97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98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98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98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98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98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98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99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131" t="s">
        <v>44</v>
      </c>
      <c r="G306" s="131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101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102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103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101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102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102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102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102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102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102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103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117" t="s">
        <v>373</v>
      </c>
      <c r="C387" s="97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118"/>
      <c r="C388" s="98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118"/>
      <c r="C389" s="98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119"/>
      <c r="C390" s="99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117" t="s">
        <v>376</v>
      </c>
      <c r="C391" s="101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118"/>
      <c r="C392" s="102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118"/>
      <c r="C393" s="102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119"/>
      <c r="C394" s="103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117" t="s">
        <v>377</v>
      </c>
      <c r="C395" s="101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118"/>
      <c r="C396" s="102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118"/>
      <c r="C397" s="102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118"/>
      <c r="C398" s="102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118"/>
      <c r="C399" s="102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119"/>
      <c r="C400" s="103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117" t="s">
        <v>378</v>
      </c>
      <c r="C401" s="101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118"/>
      <c r="C402" s="102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118"/>
      <c r="C403" s="102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118"/>
      <c r="C404" s="102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119"/>
      <c r="C405" s="103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114" t="s">
        <v>380</v>
      </c>
      <c r="C406" s="97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115"/>
      <c r="C407" s="98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115"/>
      <c r="C408" s="98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115"/>
      <c r="C409" s="98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115"/>
      <c r="C410" s="98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116"/>
      <c r="C411" s="99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114" t="s">
        <v>381</v>
      </c>
      <c r="C412" s="97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115"/>
      <c r="C413" s="98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115"/>
      <c r="C414" s="98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115"/>
      <c r="C415" s="98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115"/>
      <c r="C416" s="98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116"/>
      <c r="C417" s="99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114" t="s">
        <v>382</v>
      </c>
      <c r="C418" s="97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115"/>
      <c r="C419" s="98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116"/>
      <c r="C420" s="99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114" t="s">
        <v>383</v>
      </c>
      <c r="C421" s="97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115"/>
      <c r="C422" s="98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115"/>
      <c r="C423" s="98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115"/>
      <c r="C424" s="98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116"/>
      <c r="C425" s="99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114" t="s">
        <v>385</v>
      </c>
      <c r="C426" s="97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115"/>
      <c r="C427" s="98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115"/>
      <c r="C428" s="98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115"/>
      <c r="C429" s="98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115" t="s">
        <v>386</v>
      </c>
      <c r="C430" s="98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115"/>
      <c r="C431" s="99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115"/>
      <c r="C432" s="97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115"/>
      <c r="C433" s="98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116"/>
      <c r="C434" s="99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117" t="s">
        <v>386</v>
      </c>
      <c r="C435" s="101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118"/>
      <c r="C436" s="102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118"/>
      <c r="C437" s="102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119"/>
      <c r="C438" s="102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103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117" t="s">
        <v>392</v>
      </c>
      <c r="C457" s="101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118"/>
      <c r="C458" s="102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118"/>
      <c r="C459" s="102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119"/>
      <c r="C460" s="102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102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102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102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102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103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97" t="s">
        <v>403</v>
      </c>
      <c r="C473" s="97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98"/>
      <c r="C474" s="98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98"/>
      <c r="C475" s="98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98"/>
      <c r="C476" s="98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98"/>
      <c r="C477" s="98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98"/>
      <c r="C478" s="98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98"/>
      <c r="C479" s="98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98"/>
      <c r="C480" s="98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98"/>
      <c r="C481" s="98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98"/>
      <c r="C482" s="98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99"/>
      <c r="C483" s="99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97" t="s">
        <v>405</v>
      </c>
      <c r="C484" s="97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98"/>
      <c r="C485" s="98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98"/>
      <c r="C486" s="98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99"/>
      <c r="C487" s="99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101" t="s">
        <v>407</v>
      </c>
      <c r="C488" s="101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102"/>
      <c r="C489" s="102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102"/>
      <c r="C490" s="102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102"/>
      <c r="C491" s="102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102"/>
      <c r="C492" s="102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102"/>
      <c r="C493" s="102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102"/>
      <c r="C494" s="102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102"/>
      <c r="C495" s="102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102"/>
      <c r="C496" s="102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102"/>
      <c r="C497" s="102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102"/>
      <c r="C498" s="102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102"/>
      <c r="C499" s="102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102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102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102" t="s">
        <v>409</v>
      </c>
      <c r="C502" s="102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102"/>
      <c r="C503" s="102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102"/>
      <c r="C504" s="102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102"/>
      <c r="C505" s="102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102"/>
      <c r="C506" s="102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102"/>
      <c r="C507" s="102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102"/>
      <c r="C508" s="102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102"/>
      <c r="C509" s="102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102"/>
      <c r="C510" s="102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102"/>
      <c r="C511" s="102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102"/>
      <c r="C512" s="102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102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103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101" t="s">
        <v>410</v>
      </c>
      <c r="C515" s="101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102"/>
      <c r="C516" s="102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102"/>
      <c r="C517" s="102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102"/>
      <c r="C518" s="102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102"/>
      <c r="C519" s="102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102"/>
      <c r="C520" s="102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102"/>
      <c r="C521" s="102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102"/>
      <c r="C522" s="102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102"/>
      <c r="C523" s="102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103"/>
      <c r="C524" s="103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101" t="s">
        <v>415</v>
      </c>
      <c r="C525" s="101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102"/>
      <c r="C526" s="102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102"/>
      <c r="C527" s="102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102"/>
      <c r="C528" s="102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102"/>
      <c r="C529" s="102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102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102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103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101" t="s">
        <v>427</v>
      </c>
      <c r="C533" s="101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102"/>
      <c r="C534" s="102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102"/>
      <c r="C535" s="102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102"/>
      <c r="C536" s="102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102"/>
      <c r="C537" s="102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102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102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103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97" t="s">
        <v>430</v>
      </c>
      <c r="C541" s="97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98"/>
      <c r="C542" s="98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98"/>
      <c r="C543" s="98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98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98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99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101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102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102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103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97" t="s">
        <v>446</v>
      </c>
      <c r="C552" s="97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98"/>
      <c r="C553" s="98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B430:B434"/>
    <mergeCell ref="C432:C434"/>
    <mergeCell ref="C421:C425"/>
    <mergeCell ref="B421:B425"/>
    <mergeCell ref="B395:B400"/>
    <mergeCell ref="C395:C400"/>
    <mergeCell ref="C387:C390"/>
    <mergeCell ref="B387:B390"/>
    <mergeCell ref="B391:B394"/>
    <mergeCell ref="C391:C394"/>
    <mergeCell ref="B401:B405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97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98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98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98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98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98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99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37" t="s">
        <v>44</v>
      </c>
      <c r="G25" s="138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36" t="s">
        <v>44</v>
      </c>
      <c r="G38" s="136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36" t="s">
        <v>44</v>
      </c>
      <c r="G51" s="136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36" t="s">
        <v>44</v>
      </c>
      <c r="G63" s="136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36" t="s">
        <v>44</v>
      </c>
      <c r="G76" s="136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36" t="s">
        <v>44</v>
      </c>
      <c r="G96" s="136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134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134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134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36" t="s">
        <v>44</v>
      </c>
      <c r="G119" s="136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136" t="s">
        <v>44</v>
      </c>
      <c r="G162" s="136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97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98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98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99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136" t="s">
        <v>44</v>
      </c>
      <c r="G253" s="136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136" t="s">
        <v>44</v>
      </c>
      <c r="G291" s="136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97" t="s">
        <v>378</v>
      </c>
      <c r="C310" s="97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98"/>
      <c r="C311" s="98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99"/>
      <c r="C312" s="99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97" t="s">
        <v>381</v>
      </c>
      <c r="C315" s="97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98"/>
      <c r="C316" s="98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98"/>
      <c r="C317" s="98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99"/>
      <c r="C318" s="99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97" t="s">
        <v>383</v>
      </c>
      <c r="C320" s="97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98"/>
      <c r="C321" s="98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99"/>
      <c r="C322" s="99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97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97" t="s">
        <v>386</v>
      </c>
      <c r="C324" s="98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98"/>
      <c r="C325" s="98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99"/>
      <c r="C326" s="99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101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102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102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102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103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97" t="s">
        <v>403</v>
      </c>
      <c r="C351" s="97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98"/>
      <c r="C352" s="98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98"/>
      <c r="C353" s="98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99"/>
      <c r="C354" s="99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97" t="s">
        <v>407</v>
      </c>
      <c r="C356" s="97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98"/>
      <c r="C357" s="98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98"/>
      <c r="C358" s="98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98"/>
      <c r="C359" s="98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99"/>
      <c r="C360" s="99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97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98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98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98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98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98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99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97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97" t="s">
        <v>415</v>
      </c>
      <c r="C369" s="98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98"/>
      <c r="C370" s="98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98"/>
      <c r="C371" s="98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99"/>
      <c r="C372" s="98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99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97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98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98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98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98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99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97" t="s">
        <v>437</v>
      </c>
      <c r="C380" s="97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99"/>
      <c r="C381" s="99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97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98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98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99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  <mergeCell ref="F76:G76"/>
    <mergeCell ref="B369:B372"/>
    <mergeCell ref="C361:C367"/>
    <mergeCell ref="F96:G96"/>
    <mergeCell ref="B356:B360"/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39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40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39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40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00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00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00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00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11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12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97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98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99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97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98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98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99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97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98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98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99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97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99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97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98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99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97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99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97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99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333:C334"/>
    <mergeCell ref="C328:C330"/>
    <mergeCell ref="B297:B300"/>
    <mergeCell ref="B301:B302"/>
    <mergeCell ref="B293:B296"/>
    <mergeCell ref="C331:C332"/>
    <mergeCell ref="C154:C155"/>
    <mergeCell ref="C178:C181"/>
    <mergeCell ref="C194:C195"/>
    <mergeCell ref="C158:C159"/>
    <mergeCell ref="B290:B29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41" t="s">
        <v>445</v>
      </c>
      <c r="C3" s="142"/>
      <c r="D3" s="142"/>
      <c r="E3" s="142"/>
      <c r="F3" s="143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OPTION2018</vt:lpstr>
      <vt:lpstr>NF2018</vt:lpstr>
      <vt:lpstr>BNF2018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2018-05-19T14:03:08Z</dcterms:modified>
</cp:coreProperties>
</file>