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3"/>
  </bookViews>
  <sheets>
    <sheet name="OPTION2018" sheetId="9" r:id="rId1"/>
    <sheet name="NF2018" sheetId="8" r:id="rId2"/>
    <sheet name="BNF2018" sheetId="7" r:id="rId3"/>
    <sheet name="STKFUT2018" sheetId="6" r:id="rId4"/>
    <sheet name="OPTION2017" sheetId="1" r:id="rId5"/>
    <sheet name="NF2017" sheetId="2" r:id="rId6"/>
    <sheet name="BNF2017" sheetId="3" r:id="rId7"/>
    <sheet name="STKFUT2017" sheetId="4" r:id="rId8"/>
    <sheet name="SUMMARY 2017" sheetId="5" r:id="rId9"/>
  </sheets>
  <calcPr calcId="124519"/>
</workbook>
</file>

<file path=xl/calcChain.xml><?xml version="1.0" encoding="utf-8"?>
<calcChain xmlns="http://schemas.openxmlformats.org/spreadsheetml/2006/main">
  <c r="J719" i="9"/>
  <c r="I719"/>
  <c r="G720"/>
  <c r="G717"/>
  <c r="G718"/>
  <c r="G716"/>
  <c r="G715"/>
  <c r="G714"/>
  <c r="G711"/>
  <c r="G712"/>
  <c r="G713"/>
  <c r="G710"/>
  <c r="K459" i="8"/>
  <c r="J459"/>
  <c r="H460"/>
  <c r="H455"/>
  <c r="H456"/>
  <c r="H457"/>
  <c r="H458"/>
  <c r="H459"/>
  <c r="H454"/>
  <c r="H452"/>
  <c r="H453"/>
  <c r="H451"/>
  <c r="H450"/>
  <c r="H449"/>
  <c r="H448"/>
  <c r="K370" i="7" l="1"/>
  <c r="J370"/>
  <c r="H361"/>
  <c r="H371"/>
  <c r="H370"/>
  <c r="H369"/>
  <c r="H368"/>
  <c r="H367"/>
  <c r="H366"/>
  <c r="H365"/>
  <c r="H364"/>
  <c r="H363"/>
  <c r="H362"/>
  <c r="J118" i="6"/>
  <c r="I117"/>
  <c r="J117"/>
  <c r="J116"/>
  <c r="I116"/>
  <c r="J709" i="9"/>
  <c r="I709"/>
  <c r="G706"/>
  <c r="G707"/>
  <c r="G708"/>
  <c r="G705"/>
  <c r="G700"/>
  <c r="G701"/>
  <c r="G702"/>
  <c r="G703"/>
  <c r="G704"/>
  <c r="G699"/>
  <c r="G698"/>
  <c r="K447" i="8"/>
  <c r="J447"/>
  <c r="H447"/>
  <c r="H445"/>
  <c r="H446"/>
  <c r="H444"/>
  <c r="H441"/>
  <c r="H442"/>
  <c r="H443"/>
  <c r="H440"/>
  <c r="H359" i="7"/>
  <c r="H360"/>
  <c r="H358"/>
  <c r="H355"/>
  <c r="H356"/>
  <c r="H357"/>
  <c r="H354"/>
  <c r="J360" s="1"/>
  <c r="K360" s="1"/>
  <c r="H353"/>
  <c r="J115" i="6"/>
  <c r="I115"/>
  <c r="J114"/>
  <c r="I114"/>
  <c r="J113"/>
  <c r="I113"/>
  <c r="J697" i="9"/>
  <c r="I697"/>
  <c r="G691"/>
  <c r="G692"/>
  <c r="G693"/>
  <c r="G694"/>
  <c r="G695"/>
  <c r="G696"/>
  <c r="G690"/>
  <c r="G679"/>
  <c r="H438" i="8"/>
  <c r="H439"/>
  <c r="H437"/>
  <c r="H436"/>
  <c r="H435"/>
  <c r="H434"/>
  <c r="J439" s="1"/>
  <c r="K439" s="1"/>
  <c r="H351" i="7"/>
  <c r="H352"/>
  <c r="H350"/>
  <c r="H349"/>
  <c r="H348"/>
  <c r="H347"/>
  <c r="H346"/>
  <c r="H344"/>
  <c r="H345"/>
  <c r="H343"/>
  <c r="J112" i="6"/>
  <c r="I112"/>
  <c r="J111"/>
  <c r="I111"/>
  <c r="J689" i="9"/>
  <c r="I689"/>
  <c r="G689"/>
  <c r="G688"/>
  <c r="G685"/>
  <c r="G686"/>
  <c r="G687"/>
  <c r="G684"/>
  <c r="G681"/>
  <c r="G682"/>
  <c r="G683"/>
  <c r="G680"/>
  <c r="H431" i="8"/>
  <c r="H432"/>
  <c r="H433"/>
  <c r="H430"/>
  <c r="H429"/>
  <c r="H428"/>
  <c r="J433" s="1"/>
  <c r="K433" s="1"/>
  <c r="H342" i="7"/>
  <c r="H341"/>
  <c r="H338"/>
  <c r="H339"/>
  <c r="H340"/>
  <c r="H337"/>
  <c r="G677" i="9"/>
  <c r="G676"/>
  <c r="G675"/>
  <c r="G674"/>
  <c r="G673"/>
  <c r="G672"/>
  <c r="G671"/>
  <c r="G670"/>
  <c r="G669"/>
  <c r="G668"/>
  <c r="G667"/>
  <c r="I678" s="1"/>
  <c r="J678" s="1"/>
  <c r="H422" i="8"/>
  <c r="H423"/>
  <c r="H424"/>
  <c r="H425"/>
  <c r="H426"/>
  <c r="H427"/>
  <c r="H421"/>
  <c r="J427" s="1"/>
  <c r="K427" s="1"/>
  <c r="H336" i="7"/>
  <c r="H335"/>
  <c r="H334"/>
  <c r="H333"/>
  <c r="H332"/>
  <c r="H331"/>
  <c r="J336" l="1"/>
  <c r="K336" s="1"/>
  <c r="J342"/>
  <c r="K342" s="1"/>
  <c r="J352"/>
  <c r="K352" s="1"/>
  <c r="I109" i="6"/>
  <c r="J109" s="1"/>
  <c r="J108"/>
  <c r="I108"/>
  <c r="G664" i="9"/>
  <c r="G665"/>
  <c r="G666"/>
  <c r="G663"/>
  <c r="G662"/>
  <c r="G661"/>
  <c r="G660"/>
  <c r="G659"/>
  <c r="G658"/>
  <c r="G657"/>
  <c r="H419" i="8"/>
  <c r="H420"/>
  <c r="H418"/>
  <c r="H417"/>
  <c r="H416"/>
  <c r="H415"/>
  <c r="H327" i="7"/>
  <c r="H326"/>
  <c r="H328"/>
  <c r="H329"/>
  <c r="H330"/>
  <c r="H325"/>
  <c r="H323"/>
  <c r="H322"/>
  <c r="G656" i="9"/>
  <c r="G655"/>
  <c r="G654"/>
  <c r="G653"/>
  <c r="I656" s="1"/>
  <c r="J656" s="1"/>
  <c r="H412" i="8"/>
  <c r="H410"/>
  <c r="H411"/>
  <c r="H413"/>
  <c r="H414"/>
  <c r="H409"/>
  <c r="H316" i="7"/>
  <c r="H317"/>
  <c r="H318"/>
  <c r="H319"/>
  <c r="H320"/>
  <c r="H321"/>
  <c r="H315"/>
  <c r="J321" s="1"/>
  <c r="K321" s="1"/>
  <c r="J104" i="6"/>
  <c r="J103"/>
  <c r="I107"/>
  <c r="J107" s="1"/>
  <c r="I106"/>
  <c r="J106" s="1"/>
  <c r="I104"/>
  <c r="I105"/>
  <c r="J105" s="1"/>
  <c r="I103"/>
  <c r="G648" i="9"/>
  <c r="G649"/>
  <c r="G650"/>
  <c r="G651"/>
  <c r="G652"/>
  <c r="G647"/>
  <c r="G646"/>
  <c r="G645"/>
  <c r="I652" s="1"/>
  <c r="J652" s="1"/>
  <c r="H402" i="8"/>
  <c r="H403"/>
  <c r="H404"/>
  <c r="H405"/>
  <c r="H406"/>
  <c r="H407"/>
  <c r="H408"/>
  <c r="H401"/>
  <c r="H400"/>
  <c r="H399"/>
  <c r="H310" i="7"/>
  <c r="H311"/>
  <c r="H312"/>
  <c r="H313"/>
  <c r="H314"/>
  <c r="H309"/>
  <c r="H308"/>
  <c r="H307"/>
  <c r="G644" i="9"/>
  <c r="G643"/>
  <c r="G640"/>
  <c r="G641"/>
  <c r="G642"/>
  <c r="G639"/>
  <c r="H398" i="8"/>
  <c r="H397"/>
  <c r="H395"/>
  <c r="H396"/>
  <c r="H394"/>
  <c r="H390"/>
  <c r="H391"/>
  <c r="H392"/>
  <c r="H393"/>
  <c r="H389"/>
  <c r="H388"/>
  <c r="H387"/>
  <c r="H306" i="7"/>
  <c r="H305"/>
  <c r="H304"/>
  <c r="H303"/>
  <c r="H302"/>
  <c r="H301"/>
  <c r="H300"/>
  <c r="H299"/>
  <c r="G636" i="9"/>
  <c r="G637"/>
  <c r="G638"/>
  <c r="G635"/>
  <c r="G632"/>
  <c r="G633"/>
  <c r="G634"/>
  <c r="G631"/>
  <c r="H384" i="8"/>
  <c r="H385"/>
  <c r="H386"/>
  <c r="H383"/>
  <c r="H382"/>
  <c r="H381"/>
  <c r="H380"/>
  <c r="H379"/>
  <c r="K298" i="7"/>
  <c r="H298"/>
  <c r="H297"/>
  <c r="H296"/>
  <c r="H295"/>
  <c r="H293"/>
  <c r="H294"/>
  <c r="H292"/>
  <c r="H291"/>
  <c r="H290"/>
  <c r="I97" i="6"/>
  <c r="J97" s="1"/>
  <c r="K371" i="8"/>
  <c r="H371"/>
  <c r="H370"/>
  <c r="K282" i="7"/>
  <c r="H282"/>
  <c r="H281"/>
  <c r="H369" i="8"/>
  <c r="H368"/>
  <c r="H367"/>
  <c r="H366"/>
  <c r="H365"/>
  <c r="H364"/>
  <c r="H363"/>
  <c r="H280" i="7"/>
  <c r="H279"/>
  <c r="H278"/>
  <c r="H277"/>
  <c r="G624" i="9"/>
  <c r="G623"/>
  <c r="G622"/>
  <c r="G621"/>
  <c r="H361" i="8"/>
  <c r="H362"/>
  <c r="H360"/>
  <c r="H359"/>
  <c r="H358"/>
  <c r="H357"/>
  <c r="H272" i="7"/>
  <c r="H273"/>
  <c r="H274"/>
  <c r="H275"/>
  <c r="H276"/>
  <c r="H271"/>
  <c r="J414" i="8" l="1"/>
  <c r="K414" s="1"/>
  <c r="J420"/>
  <c r="K420" s="1"/>
  <c r="I371" i="7"/>
  <c r="J330"/>
  <c r="K330" s="1"/>
  <c r="I666" i="9"/>
  <c r="J666" s="1"/>
  <c r="J314" i="7"/>
  <c r="K314" s="1"/>
  <c r="J306"/>
  <c r="K306" s="1"/>
  <c r="I460" i="8"/>
  <c r="J398"/>
  <c r="K398" s="1"/>
  <c r="J408"/>
  <c r="K408" s="1"/>
  <c r="I644" i="9"/>
  <c r="J644" s="1"/>
  <c r="J362" i="8"/>
  <c r="K362" s="1"/>
  <c r="J369"/>
  <c r="K369" s="1"/>
  <c r="I624" i="9"/>
  <c r="J624" s="1"/>
  <c r="H720"/>
  <c r="J280" i="7"/>
  <c r="K280" s="1"/>
  <c r="H270"/>
  <c r="H269"/>
  <c r="I93" i="6"/>
  <c r="J93" s="1"/>
  <c r="I95"/>
  <c r="J95" s="1"/>
  <c r="I92"/>
  <c r="J92" s="1"/>
  <c r="G618" i="9"/>
  <c r="G619"/>
  <c r="G620"/>
  <c r="G617"/>
  <c r="G614"/>
  <c r="G615"/>
  <c r="G616"/>
  <c r="G613"/>
  <c r="G612"/>
  <c r="G611"/>
  <c r="G610"/>
  <c r="G609"/>
  <c r="H356" i="8"/>
  <c r="H355"/>
  <c r="H354"/>
  <c r="H353"/>
  <c r="H339"/>
  <c r="H268" i="7"/>
  <c r="H267"/>
  <c r="H266"/>
  <c r="H265"/>
  <c r="H264"/>
  <c r="H263"/>
  <c r="H262"/>
  <c r="H261"/>
  <c r="G608" i="9"/>
  <c r="G607"/>
  <c r="G606"/>
  <c r="G605"/>
  <c r="G604"/>
  <c r="G603"/>
  <c r="G602"/>
  <c r="G601"/>
  <c r="G600"/>
  <c r="G599"/>
  <c r="G598"/>
  <c r="G597"/>
  <c r="H352" i="8"/>
  <c r="H351"/>
  <c r="H350"/>
  <c r="H349"/>
  <c r="H260" i="7"/>
  <c r="H259"/>
  <c r="H258"/>
  <c r="H257"/>
  <c r="H256"/>
  <c r="H255"/>
  <c r="H254"/>
  <c r="H253"/>
  <c r="H252"/>
  <c r="H251"/>
  <c r="G592" i="9"/>
  <c r="G593"/>
  <c r="G594"/>
  <c r="G595"/>
  <c r="G596"/>
  <c r="G591"/>
  <c r="G590"/>
  <c r="G589"/>
  <c r="H346" i="8"/>
  <c r="H347"/>
  <c r="H348"/>
  <c r="H345"/>
  <c r="H248" i="7"/>
  <c r="H249"/>
  <c r="H250"/>
  <c r="H247"/>
  <c r="H246"/>
  <c r="H245"/>
  <c r="J356" i="8" l="1"/>
  <c r="K356" s="1"/>
  <c r="J276" i="7"/>
  <c r="K276" s="1"/>
  <c r="I620" i="9"/>
  <c r="J620" s="1"/>
  <c r="J348" i="8"/>
  <c r="K348" s="1"/>
  <c r="J352"/>
  <c r="K352" s="1"/>
  <c r="J268" i="7"/>
  <c r="K268" s="1"/>
  <c r="J250"/>
  <c r="K250" s="1"/>
  <c r="J260"/>
  <c r="K260" s="1"/>
  <c r="I596" i="9"/>
  <c r="J596" s="1"/>
  <c r="I608"/>
  <c r="J608" s="1"/>
  <c r="G588"/>
  <c r="G587"/>
  <c r="G584"/>
  <c r="G585"/>
  <c r="G586"/>
  <c r="G583"/>
  <c r="G582"/>
  <c r="G581"/>
  <c r="H343" i="8"/>
  <c r="H344"/>
  <c r="H342"/>
  <c r="H242" i="7"/>
  <c r="H243"/>
  <c r="H244"/>
  <c r="H241"/>
  <c r="H240"/>
  <c r="G574" i="9"/>
  <c r="G575"/>
  <c r="G576"/>
  <c r="G577"/>
  <c r="G578"/>
  <c r="G573"/>
  <c r="G580"/>
  <c r="G579"/>
  <c r="H337" i="8"/>
  <c r="H336"/>
  <c r="H335"/>
  <c r="H334"/>
  <c r="H333"/>
  <c r="H239" i="7"/>
  <c r="H238"/>
  <c r="H237"/>
  <c r="H236"/>
  <c r="G568" i="9"/>
  <c r="G569"/>
  <c r="G570"/>
  <c r="G567"/>
  <c r="G566"/>
  <c r="G564"/>
  <c r="G572"/>
  <c r="G571"/>
  <c r="H332" i="8"/>
  <c r="H331"/>
  <c r="H330"/>
  <c r="H329"/>
  <c r="H328"/>
  <c r="H327"/>
  <c r="H326"/>
  <c r="H235" i="7"/>
  <c r="H234"/>
  <c r="H233"/>
  <c r="H232"/>
  <c r="H231"/>
  <c r="I90" i="6"/>
  <c r="J90" s="1"/>
  <c r="I89"/>
  <c r="J89" s="1"/>
  <c r="G561" i="9"/>
  <c r="G562"/>
  <c r="G560"/>
  <c r="G558"/>
  <c r="G559"/>
  <c r="G557"/>
  <c r="G556"/>
  <c r="G555"/>
  <c r="G554"/>
  <c r="I588" l="1"/>
  <c r="J588" s="1"/>
  <c r="J337" i="8"/>
  <c r="K337" s="1"/>
  <c r="I580" i="9"/>
  <c r="J580" s="1"/>
  <c r="I572"/>
  <c r="J572" s="1"/>
  <c r="J239" i="7"/>
  <c r="K239" s="1"/>
  <c r="J244"/>
  <c r="K244" s="1"/>
  <c r="J344" i="8"/>
  <c r="K344" s="1"/>
  <c r="J332"/>
  <c r="K332" s="1"/>
  <c r="J235" i="7"/>
  <c r="K235" s="1"/>
  <c r="I562" i="9"/>
  <c r="J562" s="1"/>
  <c r="H319" i="8"/>
  <c r="H318"/>
  <c r="H321"/>
  <c r="H322"/>
  <c r="H323"/>
  <c r="H324"/>
  <c r="H325"/>
  <c r="H320"/>
  <c r="H317"/>
  <c r="H316"/>
  <c r="H226" i="7"/>
  <c r="H227"/>
  <c r="H228"/>
  <c r="H229"/>
  <c r="H230"/>
  <c r="H225"/>
  <c r="J325" i="8" l="1"/>
  <c r="K325" s="1"/>
  <c r="J230" i="7"/>
  <c r="K230" s="1"/>
  <c r="J553" i="9"/>
  <c r="G553"/>
  <c r="G552"/>
  <c r="K315" i="8"/>
  <c r="H315"/>
  <c r="K224" i="7"/>
  <c r="H224"/>
  <c r="H223"/>
  <c r="J551" i="9"/>
  <c r="G551"/>
  <c r="G550"/>
  <c r="K313" i="8"/>
  <c r="H313"/>
  <c r="H312"/>
  <c r="K222" i="7"/>
  <c r="H222"/>
  <c r="H221"/>
  <c r="I549" i="9"/>
  <c r="J549" s="1"/>
  <c r="G549"/>
  <c r="G548"/>
  <c r="G547"/>
  <c r="G546"/>
  <c r="K311" i="8"/>
  <c r="H311"/>
  <c r="H310"/>
  <c r="K220" i="7"/>
  <c r="H219"/>
  <c r="I87" i="6"/>
  <c r="J87" s="1"/>
  <c r="I86"/>
  <c r="J86" s="1"/>
  <c r="G538" i="9"/>
  <c r="G539"/>
  <c r="G540"/>
  <c r="G541"/>
  <c r="G542"/>
  <c r="G543"/>
  <c r="G544"/>
  <c r="G545"/>
  <c r="G537"/>
  <c r="G535"/>
  <c r="G536"/>
  <c r="G534"/>
  <c r="H303" i="8"/>
  <c r="H304"/>
  <c r="H305"/>
  <c r="H306"/>
  <c r="H307"/>
  <c r="H308"/>
  <c r="H309"/>
  <c r="H302"/>
  <c r="H301"/>
  <c r="H300"/>
  <c r="H298"/>
  <c r="H299"/>
  <c r="H297"/>
  <c r="H295"/>
  <c r="H296"/>
  <c r="H294"/>
  <c r="H214" i="7"/>
  <c r="H215"/>
  <c r="H216"/>
  <c r="H217"/>
  <c r="H218"/>
  <c r="H213"/>
  <c r="H211"/>
  <c r="H212"/>
  <c r="H210"/>
  <c r="H209"/>
  <c r="I85" i="6"/>
  <c r="J85" s="1"/>
  <c r="G532" i="9"/>
  <c r="G533"/>
  <c r="G531"/>
  <c r="G530"/>
  <c r="G529"/>
  <c r="H293" i="8"/>
  <c r="H292"/>
  <c r="H291"/>
  <c r="H290"/>
  <c r="H289"/>
  <c r="H288"/>
  <c r="H287"/>
  <c r="H286"/>
  <c r="H208" i="7"/>
  <c r="H207"/>
  <c r="H206"/>
  <c r="H205"/>
  <c r="H203"/>
  <c r="H204"/>
  <c r="H202"/>
  <c r="H201"/>
  <c r="H200"/>
  <c r="I498" i="9"/>
  <c r="J498" s="1"/>
  <c r="K263" i="8"/>
  <c r="J277"/>
  <c r="K277" s="1"/>
  <c r="J268"/>
  <c r="K268" s="1"/>
  <c r="H199" i="7"/>
  <c r="H198"/>
  <c r="H197"/>
  <c r="H196"/>
  <c r="H195"/>
  <c r="H194"/>
  <c r="H191"/>
  <c r="H192"/>
  <c r="H193"/>
  <c r="H190"/>
  <c r="H285" i="8"/>
  <c r="H279"/>
  <c r="H280"/>
  <c r="H281"/>
  <c r="H282"/>
  <c r="H283"/>
  <c r="H284"/>
  <c r="H278"/>
  <c r="G527" i="9"/>
  <c r="G528"/>
  <c r="G526"/>
  <c r="G525"/>
  <c r="G524"/>
  <c r="G523"/>
  <c r="I84" i="6"/>
  <c r="J84" s="1"/>
  <c r="I83"/>
  <c r="J83" s="1"/>
  <c r="I545" i="9" l="1"/>
  <c r="J545" s="1"/>
  <c r="J208" i="7"/>
  <c r="K208" s="1"/>
  <c r="J218"/>
  <c r="K218" s="1"/>
  <c r="I533" i="9"/>
  <c r="J533" s="1"/>
  <c r="J285" i="8"/>
  <c r="K285" s="1"/>
  <c r="J293"/>
  <c r="K293" s="1"/>
  <c r="J309"/>
  <c r="K309" s="1"/>
  <c r="I528" i="9"/>
  <c r="J528" s="1"/>
  <c r="J199" i="7"/>
  <c r="K199" s="1"/>
  <c r="I82" i="6"/>
  <c r="J82" s="1"/>
  <c r="H185" i="7"/>
  <c r="H186"/>
  <c r="H187"/>
  <c r="H188"/>
  <c r="H189"/>
  <c r="H184"/>
  <c r="H182"/>
  <c r="H183"/>
  <c r="H181"/>
  <c r="H277" i="8"/>
  <c r="H276"/>
  <c r="H275"/>
  <c r="H274"/>
  <c r="H273"/>
  <c r="H272"/>
  <c r="G522" i="9"/>
  <c r="G521"/>
  <c r="G520"/>
  <c r="G519"/>
  <c r="G518"/>
  <c r="G517"/>
  <c r="G516"/>
  <c r="G515"/>
  <c r="G514"/>
  <c r="G513"/>
  <c r="G512"/>
  <c r="G511"/>
  <c r="G510"/>
  <c r="G509"/>
  <c r="G508"/>
  <c r="G507"/>
  <c r="G502"/>
  <c r="G503"/>
  <c r="G504"/>
  <c r="G505"/>
  <c r="G506"/>
  <c r="G501"/>
  <c r="G500"/>
  <c r="H265" i="8"/>
  <c r="H266"/>
  <c r="H267"/>
  <c r="H268"/>
  <c r="H264"/>
  <c r="H176" i="7"/>
  <c r="H177"/>
  <c r="H178"/>
  <c r="H179"/>
  <c r="H180"/>
  <c r="H175"/>
  <c r="I80" i="6"/>
  <c r="J80" s="1"/>
  <c r="J98" s="1"/>
  <c r="H174" i="7"/>
  <c r="H173"/>
  <c r="H172"/>
  <c r="H171"/>
  <c r="H170"/>
  <c r="H169"/>
  <c r="H168"/>
  <c r="H167"/>
  <c r="G492" i="9"/>
  <c r="G493"/>
  <c r="G494"/>
  <c r="G495"/>
  <c r="G496"/>
  <c r="G497"/>
  <c r="G498"/>
  <c r="G491"/>
  <c r="H263" i="8"/>
  <c r="H262"/>
  <c r="H261"/>
  <c r="H260"/>
  <c r="H259"/>
  <c r="H258"/>
  <c r="G478" i="9"/>
  <c r="G479"/>
  <c r="G480"/>
  <c r="G481"/>
  <c r="G482"/>
  <c r="G483"/>
  <c r="G484"/>
  <c r="G477"/>
  <c r="H250" i="8"/>
  <c r="H249"/>
  <c r="H247"/>
  <c r="H248"/>
  <c r="H246"/>
  <c r="H244"/>
  <c r="H245"/>
  <c r="H243"/>
  <c r="H157" i="7"/>
  <c r="H158"/>
  <c r="H159"/>
  <c r="H160"/>
  <c r="H156"/>
  <c r="H155"/>
  <c r="H154"/>
  <c r="H152"/>
  <c r="H153"/>
  <c r="H151"/>
  <c r="H150"/>
  <c r="H149"/>
  <c r="H148"/>
  <c r="I74" i="6"/>
  <c r="J74" s="1"/>
  <c r="I73"/>
  <c r="J73" s="1"/>
  <c r="I72"/>
  <c r="J72" s="1"/>
  <c r="G476" i="9"/>
  <c r="G475"/>
  <c r="G464"/>
  <c r="G465"/>
  <c r="G466"/>
  <c r="G467"/>
  <c r="G468"/>
  <c r="G469"/>
  <c r="G470"/>
  <c r="G471"/>
  <c r="G472"/>
  <c r="G473"/>
  <c r="G474"/>
  <c r="G463"/>
  <c r="G460"/>
  <c r="G461"/>
  <c r="G462"/>
  <c r="G459"/>
  <c r="H240" i="8"/>
  <c r="H239"/>
  <c r="H236"/>
  <c r="H237"/>
  <c r="H238"/>
  <c r="H235"/>
  <c r="H232"/>
  <c r="H233"/>
  <c r="H234"/>
  <c r="H231"/>
  <c r="H147" i="7"/>
  <c r="H146"/>
  <c r="H145"/>
  <c r="H144"/>
  <c r="H143"/>
  <c r="H142"/>
  <c r="H141"/>
  <c r="H140"/>
  <c r="G456" i="9"/>
  <c r="G458"/>
  <c r="G457"/>
  <c r="G453"/>
  <c r="G454"/>
  <c r="G455"/>
  <c r="G452"/>
  <c r="H228" i="8"/>
  <c r="H229"/>
  <c r="H230"/>
  <c r="H227"/>
  <c r="H138" i="7"/>
  <c r="H139"/>
  <c r="H137"/>
  <c r="H372" i="8" l="1"/>
  <c r="I372" s="1"/>
  <c r="H283" i="7"/>
  <c r="G625" i="9"/>
  <c r="I506"/>
  <c r="J506" s="1"/>
  <c r="J180" i="7"/>
  <c r="K180" s="1"/>
  <c r="J189"/>
  <c r="K189" s="1"/>
  <c r="I522" i="9"/>
  <c r="J522" s="1"/>
  <c r="J174" i="7"/>
  <c r="K174" s="1"/>
  <c r="H625" i="9"/>
  <c r="I71" i="6"/>
  <c r="J71" s="1"/>
  <c r="I70"/>
  <c r="J70" s="1"/>
  <c r="I69"/>
  <c r="J69" s="1"/>
  <c r="H136" i="7"/>
  <c r="H135"/>
  <c r="H133"/>
  <c r="H134"/>
  <c r="H132"/>
  <c r="H225" i="8" l="1"/>
  <c r="H224"/>
  <c r="H223"/>
  <c r="H220"/>
  <c r="H221"/>
  <c r="H222"/>
  <c r="H219"/>
  <c r="G451" i="9"/>
  <c r="G450"/>
  <c r="G449"/>
  <c r="G446"/>
  <c r="G447"/>
  <c r="G448"/>
  <c r="G445"/>
  <c r="I68" i="6" l="1"/>
  <c r="J68" s="1"/>
  <c r="I67"/>
  <c r="J67" s="1"/>
  <c r="H131" i="7"/>
  <c r="H130"/>
  <c r="H129"/>
  <c r="H128"/>
  <c r="H127"/>
  <c r="H126"/>
  <c r="H216" i="8"/>
  <c r="H217"/>
  <c r="H218"/>
  <c r="H215"/>
  <c r="G442" i="9"/>
  <c r="G443"/>
  <c r="G444"/>
  <c r="G441"/>
  <c r="G440"/>
  <c r="G439"/>
  <c r="G438"/>
  <c r="G437"/>
  <c r="G435"/>
  <c r="G436"/>
  <c r="G433"/>
  <c r="G434"/>
  <c r="G432"/>
  <c r="G431"/>
  <c r="G430"/>
  <c r="G429"/>
  <c r="H214" i="8"/>
  <c r="H213"/>
  <c r="H212"/>
  <c r="H211"/>
  <c r="H210"/>
  <c r="H209"/>
  <c r="H208"/>
  <c r="H205" l="1"/>
  <c r="H206"/>
  <c r="H207"/>
  <c r="H204"/>
  <c r="H201"/>
  <c r="H202"/>
  <c r="H203"/>
  <c r="H200"/>
  <c r="G418" i="9"/>
  <c r="G419"/>
  <c r="G420"/>
  <c r="G421"/>
  <c r="G422"/>
  <c r="G423"/>
  <c r="G424"/>
  <c r="G425"/>
  <c r="G426"/>
  <c r="G427"/>
  <c r="G428"/>
  <c r="G417"/>
  <c r="I65" i="6"/>
  <c r="J65" s="1"/>
  <c r="I64"/>
  <c r="J64" s="1"/>
  <c r="I63"/>
  <c r="J63" s="1"/>
  <c r="H125" i="7"/>
  <c r="H124"/>
  <c r="H123"/>
  <c r="H122"/>
  <c r="H121"/>
  <c r="H197" i="8"/>
  <c r="H198"/>
  <c r="H199"/>
  <c r="H196"/>
  <c r="H195"/>
  <c r="H194"/>
  <c r="H193"/>
  <c r="H192"/>
  <c r="H191"/>
  <c r="H190"/>
  <c r="H189"/>
  <c r="H188"/>
  <c r="H187"/>
  <c r="H186"/>
  <c r="H185"/>
  <c r="H184"/>
  <c r="G414" i="9"/>
  <c r="G415"/>
  <c r="G416"/>
  <c r="G413"/>
  <c r="G400"/>
  <c r="G401"/>
  <c r="G402"/>
  <c r="G403"/>
  <c r="G404"/>
  <c r="G405"/>
  <c r="G406"/>
  <c r="G407"/>
  <c r="G408"/>
  <c r="G409"/>
  <c r="G410"/>
  <c r="G411"/>
  <c r="G412"/>
  <c r="G399"/>
  <c r="G396"/>
  <c r="G397"/>
  <c r="G398"/>
  <c r="G395"/>
  <c r="I62" i="6"/>
  <c r="J62" s="1"/>
  <c r="I61"/>
  <c r="J61" s="1"/>
  <c r="H113" i="7"/>
  <c r="H114"/>
  <c r="H115"/>
  <c r="H116"/>
  <c r="H117"/>
  <c r="H118"/>
  <c r="H119"/>
  <c r="H120"/>
  <c r="H112"/>
  <c r="H111"/>
  <c r="H110"/>
  <c r="H183" i="8"/>
  <c r="H182"/>
  <c r="H171"/>
  <c r="H172"/>
  <c r="H173"/>
  <c r="H174"/>
  <c r="H175"/>
  <c r="H176"/>
  <c r="H177"/>
  <c r="H178"/>
  <c r="H179"/>
  <c r="H180"/>
  <c r="H181"/>
  <c r="H170"/>
  <c r="H165"/>
  <c r="H166"/>
  <c r="H167"/>
  <c r="H168"/>
  <c r="H169"/>
  <c r="H164"/>
  <c r="G389" i="9"/>
  <c r="G390"/>
  <c r="G391"/>
  <c r="G392"/>
  <c r="G393"/>
  <c r="G394"/>
  <c r="G388"/>
  <c r="G385"/>
  <c r="G386"/>
  <c r="G387"/>
  <c r="G384"/>
  <c r="G377"/>
  <c r="G378"/>
  <c r="G379"/>
  <c r="G380"/>
  <c r="G381"/>
  <c r="G382"/>
  <c r="G383"/>
  <c r="G376"/>
  <c r="G373"/>
  <c r="G374"/>
  <c r="G375"/>
  <c r="G372"/>
  <c r="I60" i="6"/>
  <c r="J60" s="1"/>
  <c r="I59"/>
  <c r="J59" s="1"/>
  <c r="H109" i="7"/>
  <c r="H108"/>
  <c r="H107"/>
  <c r="H106"/>
  <c r="H105"/>
  <c r="H104"/>
  <c r="H161" i="8"/>
  <c r="H162"/>
  <c r="H163"/>
  <c r="H160"/>
  <c r="H159"/>
  <c r="H158"/>
  <c r="H157"/>
  <c r="G371" i="9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47"/>
  <c r="G346"/>
  <c r="I58" i="6" l="1"/>
  <c r="J58" s="1"/>
  <c r="I57"/>
  <c r="J57" s="1"/>
  <c r="I56"/>
  <c r="J56" s="1"/>
  <c r="H101" i="7"/>
  <c r="H102"/>
  <c r="H103"/>
  <c r="H100"/>
  <c r="H99"/>
  <c r="H98"/>
  <c r="G349" i="9"/>
  <c r="G350"/>
  <c r="G351"/>
  <c r="G352"/>
  <c r="G348"/>
  <c r="G345"/>
  <c r="G344"/>
  <c r="G343"/>
  <c r="G342"/>
  <c r="G340"/>
  <c r="G341"/>
  <c r="H153" i="8"/>
  <c r="H154"/>
  <c r="H155"/>
  <c r="H152"/>
  <c r="H150"/>
  <c r="H151"/>
  <c r="H149"/>
  <c r="H148"/>
  <c r="G339" i="9"/>
  <c r="G338"/>
  <c r="I55" i="6"/>
  <c r="J55" s="1"/>
  <c r="I54"/>
  <c r="J54" s="1"/>
  <c r="H94" i="7"/>
  <c r="H95"/>
  <c r="H96"/>
  <c r="H97"/>
  <c r="H93"/>
  <c r="H144" i="8"/>
  <c r="H147"/>
  <c r="H146"/>
  <c r="H145"/>
  <c r="H143"/>
  <c r="H142"/>
  <c r="G337" i="9"/>
  <c r="G336"/>
  <c r="G335"/>
  <c r="G334"/>
  <c r="G331"/>
  <c r="G332"/>
  <c r="G333"/>
  <c r="G330"/>
  <c r="I53" i="6"/>
  <c r="J53" s="1"/>
  <c r="H92" i="7"/>
  <c r="H91"/>
  <c r="H90"/>
  <c r="H89"/>
  <c r="H135" i="8" l="1"/>
  <c r="H136"/>
  <c r="H137"/>
  <c r="H138"/>
  <c r="H139"/>
  <c r="H140"/>
  <c r="H141"/>
  <c r="H134"/>
  <c r="G329" i="9"/>
  <c r="G328"/>
  <c r="G327"/>
  <c r="G326"/>
  <c r="G325"/>
  <c r="H132" i="8"/>
  <c r="H133"/>
  <c r="H131"/>
  <c r="G322" i="9"/>
  <c r="G323"/>
  <c r="G324"/>
  <c r="G321"/>
  <c r="I52" i="6"/>
  <c r="J52" s="1"/>
  <c r="I51"/>
  <c r="J51" s="1"/>
  <c r="I50"/>
  <c r="J50" s="1"/>
  <c r="I49"/>
  <c r="J49" s="1"/>
  <c r="I48"/>
  <c r="J48" s="1"/>
  <c r="H88" i="7"/>
  <c r="H87"/>
  <c r="H86"/>
  <c r="H85"/>
  <c r="H82"/>
  <c r="H81"/>
  <c r="H80"/>
  <c r="H79"/>
  <c r="H78"/>
  <c r="H77"/>
  <c r="H76"/>
  <c r="H75"/>
  <c r="H130" i="8"/>
  <c r="H129"/>
  <c r="H128"/>
  <c r="H127"/>
  <c r="H126"/>
  <c r="H125"/>
  <c r="H124"/>
  <c r="H123"/>
  <c r="G320" i="9"/>
  <c r="G319"/>
  <c r="G318"/>
  <c r="G317"/>
  <c r="G316"/>
  <c r="G315"/>
  <c r="G314"/>
  <c r="G311"/>
  <c r="G312"/>
  <c r="G310"/>
  <c r="G307"/>
  <c r="G308"/>
  <c r="G309"/>
  <c r="G306"/>
  <c r="G303"/>
  <c r="G304"/>
  <c r="G305"/>
  <c r="G302"/>
  <c r="H121" i="8"/>
  <c r="H122"/>
  <c r="H120"/>
  <c r="H118"/>
  <c r="H119"/>
  <c r="H117"/>
  <c r="H115"/>
  <c r="H116"/>
  <c r="H114"/>
  <c r="H112"/>
  <c r="H113"/>
  <c r="H111"/>
  <c r="H110"/>
  <c r="H109"/>
  <c r="H108"/>
  <c r="H107"/>
  <c r="H106"/>
  <c r="H105"/>
  <c r="G301" i="9"/>
  <c r="G300"/>
  <c r="G299"/>
  <c r="G298"/>
  <c r="G297"/>
  <c r="G296"/>
  <c r="I47" i="6"/>
  <c r="J47" s="1"/>
  <c r="I46"/>
  <c r="J46" s="1"/>
  <c r="I45"/>
  <c r="J45" s="1"/>
  <c r="H74" i="7"/>
  <c r="H72"/>
  <c r="H73"/>
  <c r="H71"/>
  <c r="H102" i="8"/>
  <c r="H103"/>
  <c r="H104"/>
  <c r="H101"/>
  <c r="G291" i="9"/>
  <c r="G292"/>
  <c r="G293"/>
  <c r="G294"/>
  <c r="G295"/>
  <c r="G290"/>
  <c r="I44" i="6"/>
  <c r="J44" s="1"/>
  <c r="I43"/>
  <c r="J43" s="1"/>
  <c r="I42"/>
  <c r="J42" s="1"/>
  <c r="H68" i="7"/>
  <c r="H70"/>
  <c r="H69"/>
  <c r="H66"/>
  <c r="H100" i="8"/>
  <c r="H99"/>
  <c r="G289" i="9"/>
  <c r="G288"/>
  <c r="G287"/>
  <c r="G286"/>
  <c r="G285"/>
  <c r="G284"/>
  <c r="G283"/>
  <c r="G282"/>
  <c r="G280"/>
  <c r="H98" i="8"/>
  <c r="H96"/>
  <c r="H94"/>
  <c r="I37" i="6"/>
  <c r="J37" s="1"/>
  <c r="H58" i="7"/>
  <c r="H57"/>
  <c r="H56"/>
  <c r="H55"/>
  <c r="H54"/>
  <c r="H53"/>
  <c r="H85" i="8"/>
  <c r="H86"/>
  <c r="H84"/>
  <c r="H82"/>
  <c r="H83"/>
  <c r="H81"/>
  <c r="H80"/>
  <c r="H79"/>
  <c r="G270" i="9"/>
  <c r="G269"/>
  <c r="G266"/>
  <c r="G267"/>
  <c r="G268"/>
  <c r="G265"/>
  <c r="G262"/>
  <c r="G263"/>
  <c r="G264"/>
  <c r="G261"/>
  <c r="G260"/>
  <c r="G259"/>
  <c r="I36" i="6"/>
  <c r="J36" s="1"/>
  <c r="I35"/>
  <c r="J35" s="1"/>
  <c r="I34"/>
  <c r="J34" s="1"/>
  <c r="H52" i="7"/>
  <c r="H51"/>
  <c r="H50"/>
  <c r="H49"/>
  <c r="G258" i="9"/>
  <c r="G257"/>
  <c r="G256"/>
  <c r="G255"/>
  <c r="G254"/>
  <c r="G253"/>
  <c r="G252"/>
  <c r="G251"/>
  <c r="H78" i="8"/>
  <c r="H77"/>
  <c r="H74"/>
  <c r="H75"/>
  <c r="H76"/>
  <c r="H73"/>
  <c r="H161" i="7" l="1"/>
  <c r="I161" s="1"/>
  <c r="G485" i="9"/>
  <c r="H485" s="1"/>
  <c r="H251" i="8"/>
  <c r="I251" s="1"/>
  <c r="J75" i="6"/>
  <c r="H68" i="8"/>
  <c r="H69"/>
  <c r="H70"/>
  <c r="H71"/>
  <c r="H72"/>
  <c r="H67"/>
  <c r="G246" i="9"/>
  <c r="G247"/>
  <c r="G248"/>
  <c r="G249"/>
  <c r="G250"/>
  <c r="G245"/>
  <c r="I33" i="6"/>
  <c r="J33" s="1"/>
  <c r="I32"/>
  <c r="J32" s="1"/>
  <c r="I31"/>
  <c r="J31" s="1"/>
  <c r="H48" i="7"/>
  <c r="H47"/>
  <c r="H46"/>
  <c r="G242" i="9"/>
  <c r="G243"/>
  <c r="G244"/>
  <c r="G241"/>
  <c r="G240"/>
  <c r="G239"/>
  <c r="H64" i="8"/>
  <c r="H65"/>
  <c r="H66"/>
  <c r="H63"/>
  <c r="G238" i="9"/>
  <c r="G237"/>
  <c r="G236"/>
  <c r="G235"/>
  <c r="G234"/>
  <c r="G227"/>
  <c r="G228"/>
  <c r="G229"/>
  <c r="G230"/>
  <c r="G231"/>
  <c r="G232"/>
  <c r="G233"/>
  <c r="G226"/>
  <c r="G221"/>
  <c r="G222"/>
  <c r="G223"/>
  <c r="G224"/>
  <c r="G225"/>
  <c r="G220"/>
  <c r="G219"/>
  <c r="G218"/>
  <c r="H62" i="8"/>
  <c r="H61"/>
  <c r="I30" i="6"/>
  <c r="J30" s="1"/>
  <c r="I29"/>
  <c r="J29" s="1"/>
  <c r="I28"/>
  <c r="J28" s="1"/>
  <c r="H45" i="7"/>
  <c r="H44"/>
  <c r="H43"/>
  <c r="G210" i="9"/>
  <c r="G211"/>
  <c r="G212"/>
  <c r="G213"/>
  <c r="G214"/>
  <c r="G215"/>
  <c r="G216"/>
  <c r="G217"/>
  <c r="G209"/>
  <c r="G208"/>
  <c r="G207"/>
  <c r="G206"/>
  <c r="G205"/>
  <c r="G203"/>
  <c r="G200"/>
  <c r="G201"/>
  <c r="G199"/>
  <c r="G197"/>
  <c r="G198"/>
  <c r="G196"/>
  <c r="G194"/>
  <c r="G195"/>
  <c r="G193"/>
  <c r="G190"/>
  <c r="G191"/>
  <c r="G192"/>
  <c r="G189"/>
  <c r="G188"/>
  <c r="G187"/>
  <c r="H59" i="8"/>
  <c r="H60"/>
  <c r="H58"/>
  <c r="H42" i="7"/>
  <c r="H41"/>
  <c r="H40"/>
  <c r="I27" i="6"/>
  <c r="J27" s="1"/>
  <c r="I26"/>
  <c r="J26" s="1"/>
  <c r="I25" l="1"/>
  <c r="J25" s="1"/>
  <c r="I24"/>
  <c r="J24" s="1"/>
  <c r="H37" i="7"/>
  <c r="H38"/>
  <c r="H39"/>
  <c r="H36"/>
  <c r="H57" i="8"/>
  <c r="H56"/>
  <c r="H55"/>
  <c r="H54"/>
  <c r="G182" i="9" l="1"/>
  <c r="G183"/>
  <c r="G184"/>
  <c r="G185"/>
  <c r="G186"/>
  <c r="G181"/>
  <c r="G180"/>
  <c r="G179"/>
  <c r="G176"/>
  <c r="G177"/>
  <c r="G178"/>
  <c r="G175"/>
  <c r="G172"/>
  <c r="G173"/>
  <c r="G174"/>
  <c r="G171"/>
  <c r="G169"/>
  <c r="G170"/>
  <c r="G168"/>
  <c r="G166"/>
  <c r="G167"/>
  <c r="G165"/>
  <c r="I23" i="6"/>
  <c r="J23" s="1"/>
  <c r="I21"/>
  <c r="J21" s="1"/>
  <c r="I19"/>
  <c r="J19" s="1"/>
  <c r="I18"/>
  <c r="J18" s="1"/>
  <c r="I17"/>
  <c r="J17" s="1"/>
  <c r="I15"/>
  <c r="J15" s="1"/>
  <c r="I13"/>
  <c r="J13" s="1"/>
  <c r="I11"/>
  <c r="J11" s="1"/>
  <c r="I9"/>
  <c r="J9" s="1"/>
  <c r="I7"/>
  <c r="J7" s="1"/>
  <c r="I6"/>
  <c r="J6" s="1"/>
  <c r="I5"/>
  <c r="J5" s="1"/>
  <c r="I4"/>
  <c r="J4" s="1"/>
  <c r="I3"/>
  <c r="J3" s="1"/>
  <c r="H35" i="7"/>
  <c r="H34"/>
  <c r="H33"/>
  <c r="H32"/>
  <c r="H31"/>
  <c r="H30"/>
  <c r="H29"/>
  <c r="H28"/>
  <c r="H27"/>
  <c r="H25"/>
  <c r="H23"/>
  <c r="H22"/>
  <c r="H21"/>
  <c r="H20"/>
  <c r="H19"/>
  <c r="H18"/>
  <c r="H17"/>
  <c r="H15"/>
  <c r="H13"/>
  <c r="H11"/>
  <c r="H9"/>
  <c r="H7"/>
  <c r="H5"/>
  <c r="H53" i="8"/>
  <c r="H52"/>
  <c r="H51"/>
  <c r="H50"/>
  <c r="H49"/>
  <c r="H48"/>
  <c r="H47"/>
  <c r="H46"/>
  <c r="H45"/>
  <c r="H44"/>
  <c r="H43"/>
  <c r="H42"/>
  <c r="H40"/>
  <c r="H38"/>
  <c r="H37"/>
  <c r="H36"/>
  <c r="H35"/>
  <c r="H34"/>
  <c r="H33"/>
  <c r="H32"/>
  <c r="H31"/>
  <c r="H30"/>
  <c r="H29"/>
  <c r="H27"/>
  <c r="H26"/>
  <c r="H25"/>
  <c r="H24"/>
  <c r="H23"/>
  <c r="H22"/>
  <c r="H21"/>
  <c r="H20"/>
  <c r="H19"/>
  <c r="H18"/>
  <c r="H17"/>
  <c r="H15"/>
  <c r="H13"/>
  <c r="H12"/>
  <c r="H11"/>
  <c r="H10"/>
  <c r="H9"/>
  <c r="H8"/>
  <c r="H7"/>
  <c r="H6"/>
  <c r="H5"/>
  <c r="H4"/>
  <c r="G164" i="9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19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2"/>
  <c r="G90"/>
  <c r="G88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6"/>
  <c r="G44"/>
  <c r="G42"/>
  <c r="G40"/>
  <c r="G39"/>
  <c r="G38"/>
  <c r="G37"/>
  <c r="G36"/>
  <c r="G35"/>
  <c r="G34"/>
  <c r="G33"/>
  <c r="G30"/>
  <c r="G29"/>
  <c r="G28"/>
  <c r="G27"/>
  <c r="G26"/>
  <c r="G24"/>
  <c r="G22"/>
  <c r="G20"/>
  <c r="G19"/>
  <c r="G18"/>
  <c r="G17"/>
  <c r="G16"/>
  <c r="G15"/>
  <c r="G14"/>
  <c r="G13"/>
  <c r="G12"/>
  <c r="G11"/>
  <c r="G9"/>
  <c r="G7"/>
  <c r="G6"/>
  <c r="G5"/>
  <c r="G4"/>
  <c r="I336" i="4"/>
  <c r="J336" s="1"/>
  <c r="I334"/>
  <c r="J334" s="1"/>
  <c r="I332"/>
  <c r="J332" s="1"/>
  <c r="I330"/>
  <c r="J330" s="1"/>
  <c r="I329"/>
  <c r="J329" s="1"/>
  <c r="I327"/>
  <c r="J327" s="1"/>
  <c r="I326"/>
  <c r="J326" s="1"/>
  <c r="I325"/>
  <c r="J325" s="1"/>
  <c r="I323"/>
  <c r="J323" s="1"/>
  <c r="I322"/>
  <c r="J322" s="1"/>
  <c r="I320"/>
  <c r="J320" s="1"/>
  <c r="I319"/>
  <c r="J319" s="1"/>
  <c r="I318"/>
  <c r="J318" s="1"/>
  <c r="I317"/>
  <c r="J317" s="1"/>
  <c r="I312"/>
  <c r="J312" s="1"/>
  <c r="I310"/>
  <c r="J310" s="1"/>
  <c r="I309"/>
  <c r="J309" s="1"/>
  <c r="I307"/>
  <c r="J307" s="1"/>
  <c r="I305"/>
  <c r="J305" s="1"/>
  <c r="I304"/>
  <c r="J304" s="1"/>
  <c r="I302"/>
  <c r="J302" s="1"/>
  <c r="I301"/>
  <c r="J301" s="1"/>
  <c r="I300"/>
  <c r="J300" s="1"/>
  <c r="I299"/>
  <c r="J299" s="1"/>
  <c r="I298"/>
  <c r="J298" s="1"/>
  <c r="I297"/>
  <c r="J297" s="1"/>
  <c r="I296"/>
  <c r="J296" s="1"/>
  <c r="I295"/>
  <c r="J295" s="1"/>
  <c r="I294"/>
  <c r="J294" s="1"/>
  <c r="I293"/>
  <c r="J293" s="1"/>
  <c r="I292"/>
  <c r="J292" s="1"/>
  <c r="I291"/>
  <c r="J291" s="1"/>
  <c r="I290"/>
  <c r="J290" s="1"/>
  <c r="I289"/>
  <c r="J289" s="1"/>
  <c r="I288"/>
  <c r="J288" s="1"/>
  <c r="I287"/>
  <c r="J287" s="1"/>
  <c r="I286"/>
  <c r="J286" s="1"/>
  <c r="I285"/>
  <c r="J285" s="1"/>
  <c r="I284"/>
  <c r="J284" s="1"/>
  <c r="I283"/>
  <c r="J283" s="1"/>
  <c r="I282"/>
  <c r="J282" s="1"/>
  <c r="I281"/>
  <c r="J281" s="1"/>
  <c r="I280"/>
  <c r="J280" s="1"/>
  <c r="I279"/>
  <c r="J279" s="1"/>
  <c r="I278"/>
  <c r="J278" s="1"/>
  <c r="I277"/>
  <c r="J277" s="1"/>
  <c r="I276"/>
  <c r="J276" s="1"/>
  <c r="I275"/>
  <c r="J275" s="1"/>
  <c r="I274"/>
  <c r="J274" s="1"/>
  <c r="I273"/>
  <c r="J273" s="1"/>
  <c r="I272"/>
  <c r="J272" s="1"/>
  <c r="I271"/>
  <c r="J271" s="1"/>
  <c r="J313" s="1"/>
  <c r="I265"/>
  <c r="J265" s="1"/>
  <c r="I263"/>
  <c r="J263" s="1"/>
  <c r="I262"/>
  <c r="J262" s="1"/>
  <c r="I260"/>
  <c r="J260" s="1"/>
  <c r="I258"/>
  <c r="J258" s="1"/>
  <c r="I256"/>
  <c r="J256" s="1"/>
  <c r="I255"/>
  <c r="J255" s="1"/>
  <c r="I254"/>
  <c r="J254" s="1"/>
  <c r="I253"/>
  <c r="J253" s="1"/>
  <c r="I251"/>
  <c r="J251" s="1"/>
  <c r="I250"/>
  <c r="J250" s="1"/>
  <c r="I249"/>
  <c r="J249" s="1"/>
  <c r="I248"/>
  <c r="J248" s="1"/>
  <c r="I247"/>
  <c r="J247" s="1"/>
  <c r="I241"/>
  <c r="J241" s="1"/>
  <c r="I240"/>
  <c r="J240" s="1"/>
  <c r="I239"/>
  <c r="J239" s="1"/>
  <c r="I238"/>
  <c r="J238" s="1"/>
  <c r="I237"/>
  <c r="J237" s="1"/>
  <c r="I236"/>
  <c r="J236" s="1"/>
  <c r="I235"/>
  <c r="J235" s="1"/>
  <c r="I234"/>
  <c r="J234" s="1"/>
  <c r="I233"/>
  <c r="J233" s="1"/>
  <c r="I232"/>
  <c r="J232" s="1"/>
  <c r="I231"/>
  <c r="J231" s="1"/>
  <c r="I230"/>
  <c r="J230" s="1"/>
  <c r="I229"/>
  <c r="J229" s="1"/>
  <c r="I228"/>
  <c r="J228" s="1"/>
  <c r="I227"/>
  <c r="J227" s="1"/>
  <c r="I226"/>
  <c r="J226" s="1"/>
  <c r="I225"/>
  <c r="J225" s="1"/>
  <c r="I224"/>
  <c r="J224" s="1"/>
  <c r="I223"/>
  <c r="J223" s="1"/>
  <c r="I222"/>
  <c r="J222" s="1"/>
  <c r="I221"/>
  <c r="J221" s="1"/>
  <c r="I220"/>
  <c r="J220" s="1"/>
  <c r="I219"/>
  <c r="J219" s="1"/>
  <c r="I217"/>
  <c r="J217" s="1"/>
  <c r="I216"/>
  <c r="J216" s="1"/>
  <c r="I215"/>
  <c r="J215" s="1"/>
  <c r="I213"/>
  <c r="J213" s="1"/>
  <c r="J212"/>
  <c r="I211"/>
  <c r="J211" s="1"/>
  <c r="I210"/>
  <c r="J210" s="1"/>
  <c r="I209"/>
  <c r="J209" s="1"/>
  <c r="I208"/>
  <c r="J208" s="1"/>
  <c r="I207"/>
  <c r="J207" s="1"/>
  <c r="I205"/>
  <c r="J205" s="1"/>
  <c r="I204"/>
  <c r="J204" s="1"/>
  <c r="I202"/>
  <c r="J202" s="1"/>
  <c r="I201"/>
  <c r="J201" s="1"/>
  <c r="J200"/>
  <c r="I199"/>
  <c r="J199" s="1"/>
  <c r="I197"/>
  <c r="J197" s="1"/>
  <c r="I196"/>
  <c r="J196" s="1"/>
  <c r="I195"/>
  <c r="J195" s="1"/>
  <c r="I193"/>
  <c r="J193" s="1"/>
  <c r="I191"/>
  <c r="J191" s="1"/>
  <c r="I190"/>
  <c r="J190" s="1"/>
  <c r="I189"/>
  <c r="J189" s="1"/>
  <c r="I187"/>
  <c r="J187" s="1"/>
  <c r="I186"/>
  <c r="J186" s="1"/>
  <c r="I185"/>
  <c r="J185" s="1"/>
  <c r="I184"/>
  <c r="J184" s="1"/>
  <c r="I183"/>
  <c r="J183" s="1"/>
  <c r="I182"/>
  <c r="J182" s="1"/>
  <c r="J181"/>
  <c r="I180"/>
  <c r="J180" s="1"/>
  <c r="I179"/>
  <c r="J179" s="1"/>
  <c r="I178"/>
  <c r="J178" s="1"/>
  <c r="I177"/>
  <c r="J177" s="1"/>
  <c r="I176"/>
  <c r="J176" s="1"/>
  <c r="I170"/>
  <c r="J170" s="1"/>
  <c r="I169"/>
  <c r="J169" s="1"/>
  <c r="I167"/>
  <c r="J167" s="1"/>
  <c r="I165"/>
  <c r="J165" s="1"/>
  <c r="I163"/>
  <c r="J163" s="1"/>
  <c r="I161"/>
  <c r="J161" s="1"/>
  <c r="I160"/>
  <c r="J160" s="1"/>
  <c r="I159"/>
  <c r="J159" s="1"/>
  <c r="I157"/>
  <c r="J157" s="1"/>
  <c r="I156"/>
  <c r="J156" s="1"/>
  <c r="I155"/>
  <c r="J155" s="1"/>
  <c r="I153"/>
  <c r="J153" s="1"/>
  <c r="I151"/>
  <c r="J151" s="1"/>
  <c r="I150"/>
  <c r="J150" s="1"/>
  <c r="I148"/>
  <c r="J148" s="1"/>
  <c r="I146"/>
  <c r="J146" s="1"/>
  <c r="I145"/>
  <c r="J145" s="1"/>
  <c r="I144"/>
  <c r="J144" s="1"/>
  <c r="I143"/>
  <c r="J143" s="1"/>
  <c r="I142"/>
  <c r="J142" s="1"/>
  <c r="I141"/>
  <c r="J141" s="1"/>
  <c r="I139"/>
  <c r="J139" s="1"/>
  <c r="I137"/>
  <c r="J137" s="1"/>
  <c r="I135"/>
  <c r="J135" s="1"/>
  <c r="I133"/>
  <c r="J133" s="1"/>
  <c r="I131"/>
  <c r="J131" s="1"/>
  <c r="I129"/>
  <c r="I123"/>
  <c r="J123" s="1"/>
  <c r="I121"/>
  <c r="J121" s="1"/>
  <c r="I119"/>
  <c r="J119" s="1"/>
  <c r="I117"/>
  <c r="J117" s="1"/>
  <c r="I115"/>
  <c r="J115" s="1"/>
  <c r="I113"/>
  <c r="J113" s="1"/>
  <c r="I111"/>
  <c r="J111" s="1"/>
  <c r="I109"/>
  <c r="J109" s="1"/>
  <c r="I107"/>
  <c r="J107" s="1"/>
  <c r="I105"/>
  <c r="I100"/>
  <c r="J100" s="1"/>
  <c r="I98"/>
  <c r="J98" s="1"/>
  <c r="I96"/>
  <c r="J96" s="1"/>
  <c r="I94"/>
  <c r="J94" s="1"/>
  <c r="I93"/>
  <c r="J93" s="1"/>
  <c r="I91"/>
  <c r="J91" s="1"/>
  <c r="I89"/>
  <c r="J89" s="1"/>
  <c r="I88"/>
  <c r="J88" s="1"/>
  <c r="I86"/>
  <c r="J86" s="1"/>
  <c r="I84"/>
  <c r="J84" s="1"/>
  <c r="I83"/>
  <c r="J83" s="1"/>
  <c r="I82"/>
  <c r="J82" s="1"/>
  <c r="I80"/>
  <c r="J80" s="1"/>
  <c r="I78"/>
  <c r="I72"/>
  <c r="J72" s="1"/>
  <c r="I70"/>
  <c r="J70" s="1"/>
  <c r="I68"/>
  <c r="J68" s="1"/>
  <c r="I66"/>
  <c r="J66" s="1"/>
  <c r="I65"/>
  <c r="J65" s="1"/>
  <c r="I63"/>
  <c r="J63" s="1"/>
  <c r="I61"/>
  <c r="I55"/>
  <c r="J55" s="1"/>
  <c r="I54"/>
  <c r="J54" s="1"/>
  <c r="I52"/>
  <c r="J52" s="1"/>
  <c r="I50"/>
  <c r="J50" s="1"/>
  <c r="I48"/>
  <c r="J48" s="1"/>
  <c r="I46"/>
  <c r="J46" s="1"/>
  <c r="I44"/>
  <c r="I38"/>
  <c r="J38" s="1"/>
  <c r="I36"/>
  <c r="J36" s="1"/>
  <c r="I34"/>
  <c r="J34" s="1"/>
  <c r="I32"/>
  <c r="I26"/>
  <c r="J26" s="1"/>
  <c r="I24"/>
  <c r="J24" s="1"/>
  <c r="I23"/>
  <c r="J23" s="1"/>
  <c r="I22"/>
  <c r="I20"/>
  <c r="I19"/>
  <c r="J19" s="1"/>
  <c r="I18"/>
  <c r="J18" s="1"/>
  <c r="I17"/>
  <c r="J17" s="1"/>
  <c r="I11"/>
  <c r="J11" s="1"/>
  <c r="I10"/>
  <c r="J10" s="1"/>
  <c r="I8"/>
  <c r="J8" s="1"/>
  <c r="I7"/>
  <c r="J7" s="1"/>
  <c r="I6"/>
  <c r="J6" s="1"/>
  <c r="I4"/>
  <c r="I12" s="1"/>
  <c r="H385" i="3"/>
  <c r="H383"/>
  <c r="H380"/>
  <c r="H379"/>
  <c r="H377"/>
  <c r="H375"/>
  <c r="H374"/>
  <c r="H373"/>
  <c r="H371"/>
  <c r="H370"/>
  <c r="H369"/>
  <c r="H367"/>
  <c r="H366"/>
  <c r="H365"/>
  <c r="H363"/>
  <c r="H362"/>
  <c r="H361"/>
  <c r="H359"/>
  <c r="H358"/>
  <c r="H357"/>
  <c r="H356"/>
  <c r="H355"/>
  <c r="H354"/>
  <c r="H353"/>
  <c r="H352"/>
  <c r="H351"/>
  <c r="H386" s="1"/>
  <c r="I386" s="1"/>
  <c r="H344"/>
  <c r="H343"/>
  <c r="H342"/>
  <c r="H341"/>
  <c r="H340"/>
  <c r="H338"/>
  <c r="H336"/>
  <c r="H335"/>
  <c r="H333"/>
  <c r="H332"/>
  <c r="H331"/>
  <c r="H329"/>
  <c r="H327"/>
  <c r="H324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0"/>
  <c r="H289"/>
  <c r="H288"/>
  <c r="H287"/>
  <c r="H285"/>
  <c r="H282"/>
  <c r="H281"/>
  <c r="H279"/>
  <c r="H278"/>
  <c r="H277"/>
  <c r="H276"/>
  <c r="H275"/>
  <c r="H274"/>
  <c r="H273"/>
  <c r="H271"/>
  <c r="H269"/>
  <c r="H268"/>
  <c r="H267"/>
  <c r="H266"/>
  <c r="H265"/>
  <c r="H264"/>
  <c r="H263"/>
  <c r="H262"/>
  <c r="H261"/>
  <c r="H260"/>
  <c r="H291" s="1"/>
  <c r="I291" s="1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3"/>
  <c r="H212"/>
  <c r="H210"/>
  <c r="H209"/>
  <c r="H208"/>
  <c r="H207"/>
  <c r="H206"/>
  <c r="H203"/>
  <c r="H202"/>
  <c r="H201"/>
  <c r="H200"/>
  <c r="H199"/>
  <c r="H198"/>
  <c r="H197"/>
  <c r="H195"/>
  <c r="H194"/>
  <c r="H193"/>
  <c r="H190"/>
  <c r="H189"/>
  <c r="H188"/>
  <c r="H187"/>
  <c r="H186"/>
  <c r="H184"/>
  <c r="H182"/>
  <c r="H180"/>
  <c r="H179"/>
  <c r="H177"/>
  <c r="H176"/>
  <c r="H175"/>
  <c r="H174"/>
  <c r="H173"/>
  <c r="H171"/>
  <c r="H170"/>
  <c r="H169"/>
  <c r="H168"/>
  <c r="H167"/>
  <c r="H253" s="1"/>
  <c r="I253" s="1"/>
  <c r="H161"/>
  <c r="H160"/>
  <c r="H158"/>
  <c r="H157"/>
  <c r="H156"/>
  <c r="H155"/>
  <c r="H154"/>
  <c r="H153"/>
  <c r="H151"/>
  <c r="H150"/>
  <c r="H149"/>
  <c r="H148"/>
  <c r="H147"/>
  <c r="H146"/>
  <c r="H144"/>
  <c r="H143"/>
  <c r="H142"/>
  <c r="H141"/>
  <c r="H140"/>
  <c r="H139"/>
  <c r="H138"/>
  <c r="H137"/>
  <c r="H135"/>
  <c r="H134"/>
  <c r="H133"/>
  <c r="H132"/>
  <c r="H130"/>
  <c r="H128"/>
  <c r="H127"/>
  <c r="H125"/>
  <c r="H124"/>
  <c r="H118"/>
  <c r="H117"/>
  <c r="H116"/>
  <c r="H114"/>
  <c r="H113"/>
  <c r="H112"/>
  <c r="H110"/>
  <c r="H109"/>
  <c r="H107"/>
  <c r="H106"/>
  <c r="H105"/>
  <c r="H104"/>
  <c r="H102"/>
  <c r="H101"/>
  <c r="H95"/>
  <c r="H93"/>
  <c r="H91"/>
  <c r="H89"/>
  <c r="H88"/>
  <c r="H86"/>
  <c r="H84"/>
  <c r="H83"/>
  <c r="H82"/>
  <c r="H81"/>
  <c r="H74"/>
  <c r="H72"/>
  <c r="H70"/>
  <c r="H76" s="1"/>
  <c r="I76" s="1"/>
  <c r="H61"/>
  <c r="H59"/>
  <c r="H57"/>
  <c r="H49"/>
  <c r="H47"/>
  <c r="H45"/>
  <c r="H51" s="1"/>
  <c r="I51" s="1"/>
  <c r="H36"/>
  <c r="H34"/>
  <c r="H32"/>
  <c r="I25"/>
  <c r="H23"/>
  <c r="H22"/>
  <c r="H19"/>
  <c r="H17"/>
  <c r="H15"/>
  <c r="H12"/>
  <c r="H11"/>
  <c r="H9"/>
  <c r="H7"/>
  <c r="H6"/>
  <c r="H5"/>
  <c r="H553" i="2"/>
  <c r="H552"/>
  <c r="H550"/>
  <c r="H548"/>
  <c r="H546"/>
  <c r="H544"/>
  <c r="H541"/>
  <c r="H540"/>
  <c r="H538"/>
  <c r="H536"/>
  <c r="H535"/>
  <c r="H534"/>
  <c r="H533"/>
  <c r="H532"/>
  <c r="H530"/>
  <c r="H528"/>
  <c r="H527"/>
  <c r="H526"/>
  <c r="H525"/>
  <c r="H524"/>
  <c r="H523"/>
  <c r="H522"/>
  <c r="H521"/>
  <c r="H520"/>
  <c r="H519"/>
  <c r="H518"/>
  <c r="H517"/>
  <c r="H516"/>
  <c r="H515"/>
  <c r="H513"/>
  <c r="H511"/>
  <c r="H510"/>
  <c r="H509"/>
  <c r="H508"/>
  <c r="H507"/>
  <c r="H506"/>
  <c r="H505"/>
  <c r="H504"/>
  <c r="H503"/>
  <c r="H502"/>
  <c r="H500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66"/>
  <c r="H465"/>
  <c r="H464"/>
  <c r="H463"/>
  <c r="H461"/>
  <c r="H459"/>
  <c r="H458"/>
  <c r="H457"/>
  <c r="H456"/>
  <c r="H454"/>
  <c r="H452"/>
  <c r="H451"/>
  <c r="H450"/>
  <c r="H449"/>
  <c r="H447"/>
  <c r="H445"/>
  <c r="H442"/>
  <c r="H440"/>
  <c r="H439"/>
  <c r="H437"/>
  <c r="H435"/>
  <c r="H434"/>
  <c r="H433"/>
  <c r="H432"/>
  <c r="H430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0"/>
  <c r="H409"/>
  <c r="H408"/>
  <c r="H407"/>
  <c r="H406"/>
  <c r="H405"/>
  <c r="H404"/>
  <c r="H403"/>
  <c r="H402"/>
  <c r="H401"/>
  <c r="H400"/>
  <c r="H399"/>
  <c r="H398"/>
  <c r="H397"/>
  <c r="H396"/>
  <c r="H395"/>
  <c r="H393"/>
  <c r="H392"/>
  <c r="H391"/>
  <c r="H390"/>
  <c r="H389"/>
  <c r="H388"/>
  <c r="H387"/>
  <c r="H386"/>
  <c r="H385"/>
  <c r="H383"/>
  <c r="H382"/>
  <c r="H380"/>
  <c r="H378"/>
  <c r="H376"/>
  <c r="H367"/>
  <c r="H365"/>
  <c r="H364"/>
  <c r="H363"/>
  <c r="H362"/>
  <c r="H361"/>
  <c r="H360"/>
  <c r="H359"/>
  <c r="H355"/>
  <c r="H354"/>
  <c r="H353"/>
  <c r="H352"/>
  <c r="H350"/>
  <c r="H348"/>
  <c r="H346"/>
  <c r="H345"/>
  <c r="H344"/>
  <c r="H343"/>
  <c r="H342"/>
  <c r="H341"/>
  <c r="H340"/>
  <c r="H339"/>
  <c r="H338"/>
  <c r="H337"/>
  <c r="H336"/>
  <c r="H335"/>
  <c r="H334"/>
  <c r="H333"/>
  <c r="H332"/>
  <c r="H331"/>
  <c r="H329"/>
  <c r="H328"/>
  <c r="H327"/>
  <c r="H326"/>
  <c r="H324"/>
  <c r="H323"/>
  <c r="H322"/>
  <c r="H321"/>
  <c r="H320"/>
  <c r="H319"/>
  <c r="H318"/>
  <c r="H316"/>
  <c r="H315"/>
  <c r="H314"/>
  <c r="H313"/>
  <c r="H312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6"/>
  <c r="H272"/>
  <c r="H271"/>
  <c r="H270"/>
  <c r="H269"/>
  <c r="H268"/>
  <c r="H267"/>
  <c r="H266"/>
  <c r="H265"/>
  <c r="H264"/>
  <c r="H263"/>
  <c r="H262"/>
  <c r="H261"/>
  <c r="H260"/>
  <c r="H259"/>
  <c r="H258"/>
  <c r="H257"/>
  <c r="H255"/>
  <c r="H253"/>
  <c r="H251"/>
  <c r="H249"/>
  <c r="H248"/>
  <c r="H244"/>
  <c r="H243"/>
  <c r="H242"/>
  <c r="H241"/>
  <c r="H239"/>
  <c r="H238"/>
  <c r="H235"/>
  <c r="H234"/>
  <c r="H233"/>
  <c r="H232"/>
  <c r="H231"/>
  <c r="H230"/>
  <c r="H229"/>
  <c r="H228"/>
  <c r="H227"/>
  <c r="H225"/>
  <c r="H222"/>
  <c r="H219"/>
  <c r="H218"/>
  <c r="H217"/>
  <c r="H216"/>
  <c r="H215"/>
  <c r="H213"/>
  <c r="H211"/>
  <c r="H209"/>
  <c r="H207"/>
  <c r="H206"/>
  <c r="H306" s="1"/>
  <c r="I306" s="1"/>
  <c r="H199"/>
  <c r="H198"/>
  <c r="H197"/>
  <c r="H196"/>
  <c r="H195"/>
  <c r="H194"/>
  <c r="H193"/>
  <c r="H192"/>
  <c r="H191"/>
  <c r="H190"/>
  <c r="H189"/>
  <c r="H188"/>
  <c r="H185"/>
  <c r="H183"/>
  <c r="H182"/>
  <c r="H181"/>
  <c r="H180"/>
  <c r="H178"/>
  <c r="H177"/>
  <c r="H176"/>
  <c r="H175"/>
  <c r="H174"/>
  <c r="H173"/>
  <c r="H172"/>
  <c r="H170"/>
  <c r="H169"/>
  <c r="H168"/>
  <c r="H167"/>
  <c r="H166"/>
  <c r="H165"/>
  <c r="H164"/>
  <c r="O162"/>
  <c r="H162"/>
  <c r="O161"/>
  <c r="H161"/>
  <c r="O160"/>
  <c r="H160"/>
  <c r="O159"/>
  <c r="H159"/>
  <c r="O158"/>
  <c r="H158"/>
  <c r="O157"/>
  <c r="H157"/>
  <c r="O155"/>
  <c r="H155"/>
  <c r="O153"/>
  <c r="H153"/>
  <c r="O152"/>
  <c r="H152"/>
  <c r="O151"/>
  <c r="H151"/>
  <c r="O149"/>
  <c r="H149"/>
  <c r="O148"/>
  <c r="H148"/>
  <c r="O147"/>
  <c r="H147"/>
  <c r="O145"/>
  <c r="H145"/>
  <c r="O144"/>
  <c r="H144"/>
  <c r="O143"/>
  <c r="H143"/>
  <c r="O142"/>
  <c r="H142"/>
  <c r="H136"/>
  <c r="H134"/>
  <c r="H133"/>
  <c r="H132"/>
  <c r="H131"/>
  <c r="H130"/>
  <c r="H128"/>
  <c r="H126"/>
  <c r="H124"/>
  <c r="H122"/>
  <c r="H120"/>
  <c r="H116"/>
  <c r="H114"/>
  <c r="H137" s="1"/>
  <c r="I137" s="1"/>
  <c r="H105"/>
  <c r="H103"/>
  <c r="H101"/>
  <c r="H100"/>
  <c r="H96"/>
  <c r="H94"/>
  <c r="H108" s="1"/>
  <c r="I108" s="1"/>
  <c r="H86"/>
  <c r="H84"/>
  <c r="H82"/>
  <c r="H74"/>
  <c r="H72"/>
  <c r="H70"/>
  <c r="H68"/>
  <c r="H66"/>
  <c r="H75" s="1"/>
  <c r="I75" s="1"/>
  <c r="H57"/>
  <c r="H55"/>
  <c r="H53"/>
  <c r="H51"/>
  <c r="H59" s="1"/>
  <c r="I59" s="1"/>
  <c r="H42"/>
  <c r="H40"/>
  <c r="H38"/>
  <c r="H29"/>
  <c r="H28"/>
  <c r="H25"/>
  <c r="H23"/>
  <c r="H22"/>
  <c r="H20"/>
  <c r="H19"/>
  <c r="H18"/>
  <c r="H16"/>
  <c r="H15"/>
  <c r="H13"/>
  <c r="H9"/>
  <c r="H7"/>
  <c r="H31" s="1"/>
  <c r="I31" s="1"/>
  <c r="G1108" i="1"/>
  <c r="G1106"/>
  <c r="G1104"/>
  <c r="G1102"/>
  <c r="G1101"/>
  <c r="G1100"/>
  <c r="G1099"/>
  <c r="G1098"/>
  <c r="G1097"/>
  <c r="G1096"/>
  <c r="G1095"/>
  <c r="G1094"/>
  <c r="G1093"/>
  <c r="G1092"/>
  <c r="G1091"/>
  <c r="G1090"/>
  <c r="G1089"/>
  <c r="G1088"/>
  <c r="G1087"/>
  <c r="G1086"/>
  <c r="G1085"/>
  <c r="G1084"/>
  <c r="G1083"/>
  <c r="G1082"/>
  <c r="G1081"/>
  <c r="G1080"/>
  <c r="G1079"/>
  <c r="G1074"/>
  <c r="G1073"/>
  <c r="G1072"/>
  <c r="G1071"/>
  <c r="G1070"/>
  <c r="G1069"/>
  <c r="G1068"/>
  <c r="G1067"/>
  <c r="G1066"/>
  <c r="G1065"/>
  <c r="G1064"/>
  <c r="G1063"/>
  <c r="G1062"/>
  <c r="G1061"/>
  <c r="G1060"/>
  <c r="G1059"/>
  <c r="G1058"/>
  <c r="G1057"/>
  <c r="G1056"/>
  <c r="G1055"/>
  <c r="G1054"/>
  <c r="G1053"/>
  <c r="G1052"/>
  <c r="G1051"/>
  <c r="G1050"/>
  <c r="G1049"/>
  <c r="G1048"/>
  <c r="G1047"/>
  <c r="G1040"/>
  <c r="G1038"/>
  <c r="G1036"/>
  <c r="G1034"/>
  <c r="G1032"/>
  <c r="G1030"/>
  <c r="G1028"/>
  <c r="G1024"/>
  <c r="G1022"/>
  <c r="G1021"/>
  <c r="G1020"/>
  <c r="G1011"/>
  <c r="G995"/>
  <c r="G993"/>
  <c r="G992"/>
  <c r="G991"/>
  <c r="G990"/>
  <c r="G989"/>
  <c r="G988"/>
  <c r="G987"/>
  <c r="G986"/>
  <c r="G985"/>
  <c r="G984"/>
  <c r="G983"/>
  <c r="G982"/>
  <c r="G981"/>
  <c r="G980"/>
  <c r="G979"/>
  <c r="G978"/>
  <c r="G977"/>
  <c r="G976"/>
  <c r="G975"/>
  <c r="G974"/>
  <c r="G973"/>
  <c r="G972"/>
  <c r="G970"/>
  <c r="G969"/>
  <c r="G968"/>
  <c r="G967"/>
  <c r="G966"/>
  <c r="G965"/>
  <c r="G964"/>
  <c r="G962"/>
  <c r="G960"/>
  <c r="G956"/>
  <c r="G954"/>
  <c r="G952"/>
  <c r="G946"/>
  <c r="G944"/>
  <c r="G940"/>
  <c r="G938"/>
  <c r="G937"/>
  <c r="G936"/>
  <c r="G935"/>
  <c r="G934"/>
  <c r="G933"/>
  <c r="G932"/>
  <c r="G931"/>
  <c r="G930"/>
  <c r="G929"/>
  <c r="G928"/>
  <c r="G927"/>
  <c r="G926"/>
  <c r="G924"/>
  <c r="G922"/>
  <c r="G921"/>
  <c r="G920"/>
  <c r="G919"/>
  <c r="G918"/>
  <c r="G917"/>
  <c r="G916"/>
  <c r="G915"/>
  <c r="G914"/>
  <c r="G913"/>
  <c r="G912"/>
  <c r="G910"/>
  <c r="G908"/>
  <c r="G907"/>
  <c r="G906"/>
  <c r="G905"/>
  <c r="G904"/>
  <c r="G903"/>
  <c r="G902"/>
  <c r="G901"/>
  <c r="G900"/>
  <c r="G899"/>
  <c r="G898"/>
  <c r="G897"/>
  <c r="G896"/>
  <c r="G895"/>
  <c r="G894"/>
  <c r="G893"/>
  <c r="G892"/>
  <c r="G891"/>
  <c r="G890"/>
  <c r="G889"/>
  <c r="G888"/>
  <c r="G887"/>
  <c r="G886"/>
  <c r="G885"/>
  <c r="G884"/>
  <c r="G883"/>
  <c r="G882"/>
  <c r="G881"/>
  <c r="G880"/>
  <c r="G878"/>
  <c r="G876"/>
  <c r="G874"/>
  <c r="G872"/>
  <c r="G1109" s="1"/>
  <c r="H1109" s="1"/>
  <c r="G864"/>
  <c r="G863"/>
  <c r="G862"/>
  <c r="G861"/>
  <c r="G860"/>
  <c r="G859"/>
  <c r="G858"/>
  <c r="G857"/>
  <c r="G856"/>
  <c r="G855"/>
  <c r="G854"/>
  <c r="G853"/>
  <c r="G852"/>
  <c r="G851"/>
  <c r="G850"/>
  <c r="G849"/>
  <c r="G848"/>
  <c r="G847"/>
  <c r="G846"/>
  <c r="G845"/>
  <c r="G844"/>
  <c r="G843"/>
  <c r="G842"/>
  <c r="G841"/>
  <c r="G840"/>
  <c r="G839"/>
  <c r="G838"/>
  <c r="G837"/>
  <c r="G836"/>
  <c r="G835"/>
  <c r="G834"/>
  <c r="G833"/>
  <c r="G832"/>
  <c r="G831"/>
  <c r="G830"/>
  <c r="G829"/>
  <c r="G828"/>
  <c r="G827"/>
  <c r="G826"/>
  <c r="G825"/>
  <c r="G824"/>
  <c r="G822"/>
  <c r="G821"/>
  <c r="G820"/>
  <c r="G819"/>
  <c r="G818"/>
  <c r="G817"/>
  <c r="G816"/>
  <c r="G815"/>
  <c r="G814"/>
  <c r="G813"/>
  <c r="G811"/>
  <c r="G809"/>
  <c r="G807"/>
  <c r="G806"/>
  <c r="G805"/>
  <c r="G804"/>
  <c r="G803"/>
  <c r="G802"/>
  <c r="G801"/>
  <c r="G800"/>
  <c r="G798"/>
  <c r="G796"/>
  <c r="G795"/>
  <c r="G794"/>
  <c r="G793"/>
  <c r="G792"/>
  <c r="G791"/>
  <c r="G789"/>
  <c r="G787"/>
  <c r="G786"/>
  <c r="G785"/>
  <c r="G784"/>
  <c r="G783"/>
  <c r="G781"/>
  <c r="G779"/>
  <c r="G778"/>
  <c r="G777"/>
  <c r="G776"/>
  <c r="G775"/>
  <c r="G774"/>
  <c r="G773"/>
  <c r="G772"/>
  <c r="G771"/>
  <c r="G770"/>
  <c r="G769"/>
  <c r="G768"/>
  <c r="G767"/>
  <c r="G766"/>
  <c r="G765"/>
  <c r="G764"/>
  <c r="G763"/>
  <c r="G762"/>
  <c r="G760"/>
  <c r="G759"/>
  <c r="G758"/>
  <c r="G757"/>
  <c r="G753"/>
  <c r="G752"/>
  <c r="G750"/>
  <c r="G749"/>
  <c r="G748"/>
  <c r="G747"/>
  <c r="G745"/>
  <c r="G742"/>
  <c r="G741"/>
  <c r="G739"/>
  <c r="G737"/>
  <c r="G735"/>
  <c r="G734"/>
  <c r="G733"/>
  <c r="G732"/>
  <c r="G731"/>
  <c r="G730"/>
  <c r="G728"/>
  <c r="G727"/>
  <c r="G726"/>
  <c r="G725"/>
  <c r="G724"/>
  <c r="G722"/>
  <c r="G720"/>
  <c r="G718"/>
  <c r="G716"/>
  <c r="G714"/>
  <c r="G713"/>
  <c r="G712"/>
  <c r="G711"/>
  <c r="G710"/>
  <c r="G709"/>
  <c r="G708"/>
  <c r="G706"/>
  <c r="G704"/>
  <c r="G702"/>
  <c r="G700"/>
  <c r="G698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8"/>
  <c r="G676"/>
  <c r="G675"/>
  <c r="G674"/>
  <c r="G673"/>
  <c r="G672"/>
  <c r="G671"/>
  <c r="G670"/>
  <c r="G669"/>
  <c r="G668"/>
  <c r="G666"/>
  <c r="G665"/>
  <c r="G664"/>
  <c r="G663"/>
  <c r="G662"/>
  <c r="G661"/>
  <c r="G660"/>
  <c r="G659"/>
  <c r="G658"/>
  <c r="G657"/>
  <c r="G656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6"/>
  <c r="G625"/>
  <c r="G624"/>
  <c r="G623"/>
  <c r="G622"/>
  <c r="G621"/>
  <c r="G620"/>
  <c r="G619"/>
  <c r="G617"/>
  <c r="G615"/>
  <c r="G613"/>
  <c r="G612"/>
  <c r="G611"/>
  <c r="G610"/>
  <c r="G609"/>
  <c r="G608"/>
  <c r="G607"/>
  <c r="G606"/>
  <c r="G605"/>
  <c r="G604"/>
  <c r="G603"/>
  <c r="G602"/>
  <c r="G601"/>
  <c r="G600"/>
  <c r="G599"/>
  <c r="G597"/>
  <c r="G595"/>
  <c r="G594"/>
  <c r="G593"/>
  <c r="G592"/>
  <c r="G591"/>
  <c r="G590"/>
  <c r="G589"/>
  <c r="G588"/>
  <c r="G587"/>
  <c r="G585"/>
  <c r="G583"/>
  <c r="G865" s="1"/>
  <c r="H865" s="1"/>
  <c r="G574"/>
  <c r="G573"/>
  <c r="G572"/>
  <c r="G570"/>
  <c r="G569"/>
  <c r="G568"/>
  <c r="G566"/>
  <c r="G564"/>
  <c r="G563"/>
  <c r="G562"/>
  <c r="G561"/>
  <c r="G560"/>
  <c r="G559"/>
  <c r="G558"/>
  <c r="G557"/>
  <c r="G556"/>
  <c r="G555"/>
  <c r="G553"/>
  <c r="G551"/>
  <c r="G550"/>
  <c r="G549"/>
  <c r="G548"/>
  <c r="G547"/>
  <c r="G546"/>
  <c r="G545"/>
  <c r="G544"/>
  <c r="G543"/>
  <c r="G542"/>
  <c r="G541"/>
  <c r="G537"/>
  <c r="G536"/>
  <c r="G534"/>
  <c r="G533"/>
  <c r="G532"/>
  <c r="G531"/>
  <c r="G530"/>
  <c r="G529"/>
  <c r="G528"/>
  <c r="G527"/>
  <c r="G526"/>
  <c r="G525"/>
  <c r="G524"/>
  <c r="G523"/>
  <c r="G522"/>
  <c r="G520"/>
  <c r="G518"/>
  <c r="G517"/>
  <c r="G516"/>
  <c r="G514"/>
  <c r="G513"/>
  <c r="G512"/>
  <c r="G511"/>
  <c r="G510"/>
  <c r="G508"/>
  <c r="G506"/>
  <c r="G504"/>
  <c r="G502"/>
  <c r="G501"/>
  <c r="G500"/>
  <c r="G499"/>
  <c r="G498"/>
  <c r="G497"/>
  <c r="G496"/>
  <c r="G494"/>
  <c r="G493"/>
  <c r="G492"/>
  <c r="G491"/>
  <c r="G490"/>
  <c r="G489"/>
  <c r="G488"/>
  <c r="G487"/>
  <c r="G486"/>
  <c r="G484"/>
  <c r="G483"/>
  <c r="G482"/>
  <c r="G481"/>
  <c r="G480"/>
  <c r="G479"/>
  <c r="G478"/>
  <c r="G476"/>
  <c r="G475"/>
  <c r="G474"/>
  <c r="G472"/>
  <c r="G471"/>
  <c r="G470"/>
  <c r="G469"/>
  <c r="G468"/>
  <c r="G467"/>
  <c r="G466"/>
  <c r="G465"/>
  <c r="G464"/>
  <c r="G463"/>
  <c r="G462"/>
  <c r="G461"/>
  <c r="G460"/>
  <c r="G459"/>
  <c r="G458"/>
  <c r="G457"/>
  <c r="G455"/>
  <c r="G454"/>
  <c r="G453"/>
  <c r="G451"/>
  <c r="G449"/>
  <c r="G448"/>
  <c r="G446"/>
  <c r="G445"/>
  <c r="G443"/>
  <c r="G441"/>
  <c r="G439"/>
  <c r="G438"/>
  <c r="G437"/>
  <c r="G435"/>
  <c r="G434"/>
  <c r="G433"/>
  <c r="G432"/>
  <c r="G431"/>
  <c r="G575" s="1"/>
  <c r="H575" s="1"/>
  <c r="G424"/>
  <c r="G423"/>
  <c r="G422"/>
  <c r="G421"/>
  <c r="G420"/>
  <c r="G419"/>
  <c r="G417"/>
  <c r="G416"/>
  <c r="G415"/>
  <c r="G414"/>
  <c r="G412"/>
  <c r="G411"/>
  <c r="G410"/>
  <c r="G409"/>
  <c r="G408"/>
  <c r="G407"/>
  <c r="G406"/>
  <c r="G405"/>
  <c r="G404"/>
  <c r="G403"/>
  <c r="G402"/>
  <c r="G400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8"/>
  <c r="G377"/>
  <c r="G376"/>
  <c r="G375"/>
  <c r="G374"/>
  <c r="G371"/>
  <c r="G370"/>
  <c r="G368"/>
  <c r="G367"/>
  <c r="G366"/>
  <c r="G365"/>
  <c r="G363"/>
  <c r="G361"/>
  <c r="G360"/>
  <c r="G359"/>
  <c r="G358"/>
  <c r="G357"/>
  <c r="G356"/>
  <c r="G355"/>
  <c r="G354"/>
  <c r="G353"/>
  <c r="G352"/>
  <c r="G351"/>
  <c r="G349"/>
  <c r="G348"/>
  <c r="G347"/>
  <c r="G345"/>
  <c r="G344"/>
  <c r="G342"/>
  <c r="G341"/>
  <c r="G340"/>
  <c r="G339"/>
  <c r="G338"/>
  <c r="G336"/>
  <c r="G334"/>
  <c r="G333"/>
  <c r="G332"/>
  <c r="G331"/>
  <c r="G330"/>
  <c r="G329"/>
  <c r="G328"/>
  <c r="G327"/>
  <c r="G326"/>
  <c r="G324"/>
  <c r="G322"/>
  <c r="G321"/>
  <c r="G320"/>
  <c r="G319"/>
  <c r="G317"/>
  <c r="G315"/>
  <c r="G313"/>
  <c r="G312"/>
  <c r="G310"/>
  <c r="G308"/>
  <c r="G306"/>
  <c r="G304"/>
  <c r="G303"/>
  <c r="G302"/>
  <c r="G301"/>
  <c r="G300"/>
  <c r="G298"/>
  <c r="G297"/>
  <c r="G296"/>
  <c r="G295"/>
  <c r="G294"/>
  <c r="G292"/>
  <c r="G291"/>
  <c r="G290"/>
  <c r="G289"/>
  <c r="G287"/>
  <c r="G285"/>
  <c r="G284"/>
  <c r="G282"/>
  <c r="G281"/>
  <c r="G280"/>
  <c r="G279"/>
  <c r="G278"/>
  <c r="G277"/>
  <c r="G275"/>
  <c r="G274"/>
  <c r="G273"/>
  <c r="G271"/>
  <c r="G270"/>
  <c r="G269"/>
  <c r="G267"/>
  <c r="G266"/>
  <c r="G265"/>
  <c r="G264"/>
  <c r="G261"/>
  <c r="G260"/>
  <c r="G425" s="1"/>
  <c r="H425" s="1"/>
  <c r="G254"/>
  <c r="G253"/>
  <c r="G252"/>
  <c r="G250"/>
  <c r="G248"/>
  <c r="G247"/>
  <c r="G246"/>
  <c r="G245"/>
  <c r="G244"/>
  <c r="G243"/>
  <c r="G242"/>
  <c r="G241"/>
  <c r="G240"/>
  <c r="G239"/>
  <c r="G237"/>
  <c r="G236"/>
  <c r="G235"/>
  <c r="G234"/>
  <c r="G233"/>
  <c r="G232"/>
  <c r="G230"/>
  <c r="G229"/>
  <c r="G228"/>
  <c r="G227"/>
  <c r="G225"/>
  <c r="G224"/>
  <c r="G223"/>
  <c r="G222"/>
  <c r="G221"/>
  <c r="G220"/>
  <c r="G219"/>
  <c r="G218"/>
  <c r="G217"/>
  <c r="G216"/>
  <c r="G215"/>
  <c r="G214"/>
  <c r="G213"/>
  <c r="G212"/>
  <c r="G211"/>
  <c r="G210"/>
  <c r="G208"/>
  <c r="G206"/>
  <c r="G205"/>
  <c r="G204"/>
  <c r="G203"/>
  <c r="G202"/>
  <c r="G200"/>
  <c r="G199"/>
  <c r="G197"/>
  <c r="G196"/>
  <c r="G195"/>
  <c r="G194"/>
  <c r="G193"/>
  <c r="G191"/>
  <c r="G189"/>
  <c r="G188"/>
  <c r="G186"/>
  <c r="G185"/>
  <c r="G184"/>
  <c r="G183"/>
  <c r="G182"/>
  <c r="G181"/>
  <c r="G179"/>
  <c r="G178"/>
  <c r="G177"/>
  <c r="G176"/>
  <c r="G175"/>
  <c r="G174"/>
  <c r="G173"/>
  <c r="G172"/>
  <c r="G255" s="1"/>
  <c r="H255" s="1"/>
  <c r="G164"/>
  <c r="G163"/>
  <c r="G162"/>
  <c r="G161"/>
  <c r="G160"/>
  <c r="G158"/>
  <c r="G157"/>
  <c r="G156"/>
  <c r="G154"/>
  <c r="G153"/>
  <c r="G152"/>
  <c r="G151"/>
  <c r="G149"/>
  <c r="G147"/>
  <c r="G145"/>
  <c r="G144"/>
  <c r="G141"/>
  <c r="G139"/>
  <c r="G137"/>
  <c r="G136"/>
  <c r="G134"/>
  <c r="G133"/>
  <c r="G132"/>
  <c r="G123"/>
  <c r="G122"/>
  <c r="G121"/>
  <c r="G120"/>
  <c r="G119"/>
  <c r="G118"/>
  <c r="G116"/>
  <c r="G114"/>
  <c r="G112"/>
  <c r="G110"/>
  <c r="G108"/>
  <c r="G107"/>
  <c r="G105"/>
  <c r="G104"/>
  <c r="G103"/>
  <c r="G100"/>
  <c r="G98"/>
  <c r="G97"/>
  <c r="G89"/>
  <c r="G87"/>
  <c r="G86"/>
  <c r="G84"/>
  <c r="G83"/>
  <c r="G75"/>
  <c r="G73"/>
  <c r="G72"/>
  <c r="G71"/>
  <c r="G69"/>
  <c r="G60"/>
  <c r="G58"/>
  <c r="G57"/>
  <c r="G48"/>
  <c r="G46"/>
  <c r="G44"/>
  <c r="G43"/>
  <c r="G41"/>
  <c r="G39"/>
  <c r="G38"/>
  <c r="G36"/>
  <c r="G35"/>
  <c r="G26"/>
  <c r="G25"/>
  <c r="G24"/>
  <c r="G22"/>
  <c r="G20"/>
  <c r="G19"/>
  <c r="G18"/>
  <c r="G17"/>
  <c r="G15"/>
  <c r="G12"/>
  <c r="G11"/>
  <c r="G10"/>
  <c r="G9"/>
  <c r="G8"/>
  <c r="H87" i="8" l="1"/>
  <c r="I87" s="1"/>
  <c r="J38" i="6"/>
  <c r="H59" i="7"/>
  <c r="I59" s="1"/>
  <c r="G273" i="9"/>
  <c r="J4" i="4"/>
  <c r="J12" s="1"/>
  <c r="I27"/>
  <c r="I39"/>
  <c r="I101"/>
  <c r="I124"/>
  <c r="I171"/>
  <c r="H25" i="3"/>
  <c r="H38"/>
  <c r="I38" s="1"/>
  <c r="H63"/>
  <c r="I63" s="1"/>
  <c r="H96"/>
  <c r="I96" s="1"/>
  <c r="H119"/>
  <c r="I119" s="1"/>
  <c r="H162"/>
  <c r="I162" s="1"/>
  <c r="H345"/>
  <c r="I345" s="1"/>
  <c r="H44" i="2"/>
  <c r="I44" s="1"/>
  <c r="H87"/>
  <c r="I87" s="1"/>
  <c r="H200"/>
  <c r="I200" s="1"/>
  <c r="H369"/>
  <c r="I369" s="1"/>
  <c r="H467"/>
  <c r="I467" s="1"/>
  <c r="H554"/>
  <c r="I554" s="1"/>
  <c r="G29" i="1"/>
  <c r="G49"/>
  <c r="H49" s="1"/>
  <c r="G76"/>
  <c r="H76" s="1"/>
  <c r="G124"/>
  <c r="H124" s="1"/>
  <c r="G166"/>
  <c r="H166" s="1"/>
  <c r="G62"/>
  <c r="H62" s="1"/>
  <c r="G90"/>
  <c r="H90" s="1"/>
  <c r="I73" i="4"/>
  <c r="J242"/>
  <c r="I56"/>
  <c r="J27"/>
  <c r="J266"/>
  <c r="J337"/>
  <c r="J22"/>
  <c r="J32"/>
  <c r="J39" s="1"/>
  <c r="J44"/>
  <c r="J56" s="1"/>
  <c r="J61"/>
  <c r="J73" s="1"/>
  <c r="J78"/>
  <c r="J101" s="1"/>
  <c r="J105"/>
  <c r="J124" s="1"/>
  <c r="J129"/>
  <c r="J171" s="1"/>
  <c r="F27" i="5"/>
  <c r="D27" l="1"/>
  <c r="E27"/>
  <c r="F25" l="1"/>
  <c r="E25" l="1"/>
  <c r="D25"/>
  <c r="E23" l="1"/>
  <c r="C23"/>
  <c r="F23"/>
  <c r="D23"/>
  <c r="C21" l="1"/>
  <c r="D21"/>
  <c r="E21"/>
  <c r="F21" l="1"/>
  <c r="E19"/>
  <c r="E5"/>
  <c r="D15" l="1"/>
  <c r="F19"/>
  <c r="E7"/>
  <c r="E13"/>
  <c r="D19"/>
  <c r="C19"/>
  <c r="C17"/>
  <c r="E15"/>
  <c r="E17"/>
  <c r="C15"/>
  <c r="F5"/>
  <c r="F7"/>
  <c r="F9"/>
  <c r="F11"/>
  <c r="F13"/>
  <c r="F15"/>
  <c r="F17"/>
  <c r="D17"/>
  <c r="D13"/>
  <c r="E9"/>
  <c r="E11"/>
  <c r="D7"/>
  <c r="D9"/>
  <c r="D11"/>
  <c r="C9"/>
  <c r="C13"/>
  <c r="C7"/>
  <c r="C11"/>
  <c r="F28" l="1"/>
  <c r="F29" s="1"/>
  <c r="E28"/>
  <c r="E29" s="1"/>
  <c r="D5"/>
  <c r="D28" s="1"/>
  <c r="D29" s="1"/>
  <c r="C25"/>
  <c r="C27" l="1"/>
  <c r="C28" s="1"/>
  <c r="C29" s="1"/>
  <c r="H273" i="9"/>
  <c r="I283" i="7"/>
</calcChain>
</file>

<file path=xl/sharedStrings.xml><?xml version="1.0" encoding="utf-8"?>
<sst xmlns="http://schemas.openxmlformats.org/spreadsheetml/2006/main" count="3939" uniqueCount="564">
  <si>
    <t>DATE</t>
  </si>
  <si>
    <t>STRIKE</t>
  </si>
  <si>
    <t xml:space="preserve">BUY </t>
  </si>
  <si>
    <t>SELL</t>
  </si>
  <si>
    <t>POINTS</t>
  </si>
  <si>
    <t>FUTURE</t>
  </si>
  <si>
    <t>SHORT</t>
  </si>
  <si>
    <t>STOP</t>
  </si>
  <si>
    <t>EARN</t>
  </si>
  <si>
    <t>REMARK</t>
  </si>
  <si>
    <t>BUY (Rs)</t>
  </si>
  <si>
    <t>SELL Rs)</t>
  </si>
  <si>
    <t>EARNED</t>
  </si>
  <si>
    <t>HOLD</t>
  </si>
  <si>
    <t>8800CE</t>
  </si>
  <si>
    <t>JANUARY</t>
  </si>
  <si>
    <t>30.12.2016</t>
  </si>
  <si>
    <t>NIFTY FUT JAN</t>
  </si>
  <si>
    <t>02.01.2017</t>
  </si>
  <si>
    <t>OPENING</t>
  </si>
  <si>
    <t>03.01.2017</t>
  </si>
  <si>
    <t>04.01.2017</t>
  </si>
  <si>
    <t>06.01.2017</t>
  </si>
  <si>
    <t>10.01.2017</t>
  </si>
  <si>
    <t>11.01.2017</t>
  </si>
  <si>
    <t>12.01.2017</t>
  </si>
  <si>
    <t>13.01.2017</t>
  </si>
  <si>
    <t>8300CE JAN</t>
  </si>
  <si>
    <t>8600PE JAN</t>
  </si>
  <si>
    <t>BANK FUT JAN</t>
  </si>
  <si>
    <t>16.01.2017</t>
  </si>
  <si>
    <t>17.01.2017</t>
  </si>
  <si>
    <t>18.01.2017</t>
  </si>
  <si>
    <t>20.01.2017</t>
  </si>
  <si>
    <t>NIFTY FUT FEB</t>
  </si>
  <si>
    <t>19.01.2017</t>
  </si>
  <si>
    <t>BANK FUT FEB</t>
  </si>
  <si>
    <t>23.01.2017</t>
  </si>
  <si>
    <t>24.01.2017</t>
  </si>
  <si>
    <t>8400CE FEB</t>
  </si>
  <si>
    <t>25.01.2017</t>
  </si>
  <si>
    <t>27.01.2017</t>
  </si>
  <si>
    <t>31.01.2017</t>
  </si>
  <si>
    <t>9100CE</t>
  </si>
  <si>
    <t>PROFIT PER LOT</t>
  </si>
  <si>
    <t>Rs.36675/-</t>
  </si>
  <si>
    <t>FEBRUARY</t>
  </si>
  <si>
    <t>01.02.2017</t>
  </si>
  <si>
    <t>02.02.2017</t>
  </si>
  <si>
    <t>8400PE</t>
  </si>
  <si>
    <t>8600PE</t>
  </si>
  <si>
    <t>06.02.2017</t>
  </si>
  <si>
    <t>07.02.2017</t>
  </si>
  <si>
    <t>15.02.2017</t>
  </si>
  <si>
    <t>22.02.2017</t>
  </si>
  <si>
    <t>16.02.2017</t>
  </si>
  <si>
    <t>28.02.2017</t>
  </si>
  <si>
    <t>NIFTY FUT MARCH</t>
  </si>
  <si>
    <t>09.02.2017</t>
  </si>
  <si>
    <t>23.02.2017</t>
  </si>
  <si>
    <t>BANK FUT MARCH</t>
  </si>
  <si>
    <t>MARCH</t>
  </si>
  <si>
    <t>9100 MARCH CE</t>
  </si>
  <si>
    <t>16.03.2017</t>
  </si>
  <si>
    <t>15.03.2017</t>
  </si>
  <si>
    <t>17.03.2017</t>
  </si>
  <si>
    <t>9200MARCH PE</t>
  </si>
  <si>
    <t>22.03.2017</t>
  </si>
  <si>
    <t>23.03.2017</t>
  </si>
  <si>
    <t>9300 APRIL CE</t>
  </si>
  <si>
    <t>02.03.2017</t>
  </si>
  <si>
    <t>03.03.2017</t>
  </si>
  <si>
    <t>24.03.2017</t>
  </si>
  <si>
    <t>25.03.2017</t>
  </si>
  <si>
    <t>28.03.2017</t>
  </si>
  <si>
    <t>NIFTY FUT APRIL</t>
  </si>
  <si>
    <t>APRIL</t>
  </si>
  <si>
    <t>06.04.2017</t>
  </si>
  <si>
    <t>opening</t>
  </si>
  <si>
    <t>9200 APRIL PE</t>
  </si>
  <si>
    <t>19.04.2017</t>
  </si>
  <si>
    <t>21.04.2017</t>
  </si>
  <si>
    <t>26.04.2017</t>
  </si>
  <si>
    <t>05.04.2017</t>
  </si>
  <si>
    <t>11.04.2017</t>
  </si>
  <si>
    <t>12.04.2017</t>
  </si>
  <si>
    <t>13.04.2017</t>
  </si>
  <si>
    <t>25.04.2017</t>
  </si>
  <si>
    <t>MAY</t>
  </si>
  <si>
    <t>03.05.2017</t>
  </si>
  <si>
    <t>9400 MAY CE</t>
  </si>
  <si>
    <t>04.05.2017</t>
  </si>
  <si>
    <t>05.05.2017</t>
  </si>
  <si>
    <t>08.05.2017</t>
  </si>
  <si>
    <t>17.05.2017</t>
  </si>
  <si>
    <t>18.05.2017</t>
  </si>
  <si>
    <t>19.05.2017</t>
  </si>
  <si>
    <t>9500 MAY PE</t>
  </si>
  <si>
    <t>24.05.2017</t>
  </si>
  <si>
    <t>NIFTY FUT MAY</t>
  </si>
  <si>
    <t>16.05.2017</t>
  </si>
  <si>
    <t>06.03.2017</t>
  </si>
  <si>
    <t>20.03.2017</t>
  </si>
  <si>
    <t>BANK FUT APRIL</t>
  </si>
  <si>
    <t>17.04.2017</t>
  </si>
  <si>
    <t>18.04.2017</t>
  </si>
  <si>
    <t>20.04.2017</t>
  </si>
  <si>
    <t>24.04.2017</t>
  </si>
  <si>
    <t>BANK FUT MAY</t>
  </si>
  <si>
    <t>11.05.2017</t>
  </si>
  <si>
    <t>12.05.2017</t>
  </si>
  <si>
    <t>15.05.2017</t>
  </si>
  <si>
    <t>BANK FUT JUNE</t>
  </si>
  <si>
    <t>JUNE</t>
  </si>
  <si>
    <t>26.05.2017</t>
  </si>
  <si>
    <t>9600CEJUNE</t>
  </si>
  <si>
    <t>29.05.2017</t>
  </si>
  <si>
    <t>30.05.2017</t>
  </si>
  <si>
    <t>31.05.2017</t>
  </si>
  <si>
    <t>9500PE JUNE</t>
  </si>
  <si>
    <t>02.06.2017</t>
  </si>
  <si>
    <t>9700CE JUNE</t>
  </si>
  <si>
    <t>05.06.2017</t>
  </si>
  <si>
    <t>06.06.2017</t>
  </si>
  <si>
    <t>07.06.2017</t>
  </si>
  <si>
    <t>9800PE JUNE</t>
  </si>
  <si>
    <t>12.06.2017</t>
  </si>
  <si>
    <t>15.06.2017</t>
  </si>
  <si>
    <t>19.06.2017</t>
  </si>
  <si>
    <t>21.06.2017</t>
  </si>
  <si>
    <t>22.06.2017</t>
  </si>
  <si>
    <t>09.06.2017</t>
  </si>
  <si>
    <t>13.06.2017</t>
  </si>
  <si>
    <t>20.06.2017</t>
  </si>
  <si>
    <t>23.06.2017</t>
  </si>
  <si>
    <t>27.06.2017</t>
  </si>
  <si>
    <t>28.06.2017</t>
  </si>
  <si>
    <t>29.06.2017</t>
  </si>
  <si>
    <t>9450CE JUNE</t>
  </si>
  <si>
    <t>JULY</t>
  </si>
  <si>
    <t>25.05.2017</t>
  </si>
  <si>
    <t>NIFTY JUNE</t>
  </si>
  <si>
    <t>01.06.2017</t>
  </si>
  <si>
    <t>14.06.2017</t>
  </si>
  <si>
    <t>16.06.2017</t>
  </si>
  <si>
    <t>NIFTY JULY</t>
  </si>
  <si>
    <t>30.06.2017</t>
  </si>
  <si>
    <t>03.07.2017</t>
  </si>
  <si>
    <t>9300PE</t>
  </si>
  <si>
    <t>9600CE</t>
  </si>
  <si>
    <t>05.07.2017</t>
  </si>
  <si>
    <t>06.07.2017</t>
  </si>
  <si>
    <t>9700PE</t>
  </si>
  <si>
    <t>09.07.2017</t>
  </si>
  <si>
    <t>10.07.2017</t>
  </si>
  <si>
    <t>12.07.2017</t>
  </si>
  <si>
    <t>9800CE</t>
  </si>
  <si>
    <t>9800PE</t>
  </si>
  <si>
    <t>13.07.2017</t>
  </si>
  <si>
    <t>10000PE</t>
  </si>
  <si>
    <t>14.07.2017</t>
  </si>
  <si>
    <t>17.07.2017</t>
  </si>
  <si>
    <t>18.07.2017</t>
  </si>
  <si>
    <t>19.07.2017</t>
  </si>
  <si>
    <t>20.07.2017</t>
  </si>
  <si>
    <t>21.07.2017</t>
  </si>
  <si>
    <t>10000AUG CE</t>
  </si>
  <si>
    <t>24.07.2017</t>
  </si>
  <si>
    <t>9800CE JULY</t>
  </si>
  <si>
    <t>10000PE JULY</t>
  </si>
  <si>
    <t>25.07.2017</t>
  </si>
  <si>
    <t>10000AUG PE</t>
  </si>
  <si>
    <t>26.07.2017</t>
  </si>
  <si>
    <t>27.07.2017</t>
  </si>
  <si>
    <t>BANK FUT JULY</t>
  </si>
  <si>
    <t>AUGUST</t>
  </si>
  <si>
    <t>NIFTY AUGUST</t>
  </si>
  <si>
    <t>31.07.2017</t>
  </si>
  <si>
    <t>10000CE AUG</t>
  </si>
  <si>
    <t>10000PE AUG</t>
  </si>
  <si>
    <t>01.08.2017</t>
  </si>
  <si>
    <t>10100CE AUG</t>
  </si>
  <si>
    <t>02.08.2017</t>
  </si>
  <si>
    <t>03.08.2017</t>
  </si>
  <si>
    <t>10200PE AUG</t>
  </si>
  <si>
    <t>04.08.2017</t>
  </si>
  <si>
    <t>10300CE AUG</t>
  </si>
  <si>
    <t>07.08.2017</t>
  </si>
  <si>
    <t>08.08.2017</t>
  </si>
  <si>
    <t>09.08.2017</t>
  </si>
  <si>
    <t>14.08.2017</t>
  </si>
  <si>
    <t>10.08.2017</t>
  </si>
  <si>
    <t>11.08.2017</t>
  </si>
  <si>
    <t>9900 PE AUG</t>
  </si>
  <si>
    <t>9900CE AUG</t>
  </si>
  <si>
    <t>9700 PE AUG</t>
  </si>
  <si>
    <t>9900 CE AUG</t>
  </si>
  <si>
    <t>16.08.2017</t>
  </si>
  <si>
    <t>9800CE AUG</t>
  </si>
  <si>
    <t>17.08.2017</t>
  </si>
  <si>
    <t>9900CE</t>
  </si>
  <si>
    <t>18.08.2017</t>
  </si>
  <si>
    <t>21.08.2017</t>
  </si>
  <si>
    <t>9900PE</t>
  </si>
  <si>
    <t>22.08.2017</t>
  </si>
  <si>
    <t>23.08.2017</t>
  </si>
  <si>
    <t>24.08.2017</t>
  </si>
  <si>
    <t>28.07.2017</t>
  </si>
  <si>
    <t>BANK NIFTY AUG</t>
  </si>
  <si>
    <t xml:space="preserve">SCRIPS </t>
  </si>
  <si>
    <t>BUY</t>
  </si>
  <si>
    <t>31.03.2017</t>
  </si>
  <si>
    <t>JAN</t>
  </si>
  <si>
    <t>05.01.2017</t>
  </si>
  <si>
    <t>BIOCON FUT</t>
  </si>
  <si>
    <t>AUROPHARMA FUT</t>
  </si>
  <si>
    <t>09.01.2017</t>
  </si>
  <si>
    <t>LICHSFIN FUT</t>
  </si>
  <si>
    <t>HINDALCO FUT</t>
  </si>
  <si>
    <t>LOT SIZE</t>
  </si>
  <si>
    <t>FEB</t>
  </si>
  <si>
    <t>30.01.2017</t>
  </si>
  <si>
    <t>CESC</t>
  </si>
  <si>
    <t>10.02.2017</t>
  </si>
  <si>
    <t>13.02.2017</t>
  </si>
  <si>
    <t>TATASTEEL FUT</t>
  </si>
  <si>
    <t>21.02.2017</t>
  </si>
  <si>
    <t>07.03.2017</t>
  </si>
  <si>
    <t>BIOCON</t>
  </si>
  <si>
    <t>INFY</t>
  </si>
  <si>
    <t>TATASTEEL</t>
  </si>
  <si>
    <t>27.03.2017</t>
  </si>
  <si>
    <t>SBIN APRIL</t>
  </si>
  <si>
    <t>07.04.2017</t>
  </si>
  <si>
    <t>CANBANK</t>
  </si>
  <si>
    <t>ITC</t>
  </si>
  <si>
    <t>03.04.2017</t>
  </si>
  <si>
    <t>10.04.2017</t>
  </si>
  <si>
    <t>RELCAPITAL</t>
  </si>
  <si>
    <t>28.04.2017</t>
  </si>
  <si>
    <t>SYNDICATE BANK</t>
  </si>
  <si>
    <t>09.05.2017</t>
  </si>
  <si>
    <t>10.05.2017</t>
  </si>
  <si>
    <t>M&amp;M</t>
  </si>
  <si>
    <t>AUROPHARMA</t>
  </si>
  <si>
    <t>23.05.2017</t>
  </si>
  <si>
    <t>TATAMTRDVR</t>
  </si>
  <si>
    <t>ICICIBANK</t>
  </si>
  <si>
    <t>PFC</t>
  </si>
  <si>
    <t>YES BANK</t>
  </si>
  <si>
    <t>BHARATFIN</t>
  </si>
  <si>
    <t>HCLTECH</t>
  </si>
  <si>
    <t>RELIANCE</t>
  </si>
  <si>
    <t>ICICI BANK</t>
  </si>
  <si>
    <t>04.07.2017</t>
  </si>
  <si>
    <t>AXIS BANK</t>
  </si>
  <si>
    <t>07.07.2017</t>
  </si>
  <si>
    <t>DLF</t>
  </si>
  <si>
    <t>TATAMOTORS</t>
  </si>
  <si>
    <t>SBIN</t>
  </si>
  <si>
    <t>JUST DIAL</t>
  </si>
  <si>
    <t>ACC</t>
  </si>
  <si>
    <t>ARVIND</t>
  </si>
  <si>
    <t>HAVELLS</t>
  </si>
  <si>
    <t>IOC</t>
  </si>
  <si>
    <t>INDIGO</t>
  </si>
  <si>
    <t>PROFIT/LOSS</t>
  </si>
  <si>
    <t>11.07.2017</t>
  </si>
  <si>
    <t>28.08.2017</t>
  </si>
  <si>
    <t>opening @101</t>
  </si>
  <si>
    <t>NIFTY AUG</t>
  </si>
  <si>
    <t>TITAN</t>
  </si>
  <si>
    <t>29.08.2017</t>
  </si>
  <si>
    <t>hold</t>
  </si>
  <si>
    <t>RAYMOND</t>
  </si>
  <si>
    <t>HCL TECH SEPT</t>
  </si>
  <si>
    <t>IRB</t>
  </si>
  <si>
    <t>SHORT 9800CE</t>
  </si>
  <si>
    <t>30.08.2017</t>
  </si>
  <si>
    <t>NIFTY SEPT</t>
  </si>
  <si>
    <t>BANK NIFTY SEPT</t>
  </si>
  <si>
    <t>9850 PE SEPT</t>
  </si>
  <si>
    <t>SHORT @89 HOLD</t>
  </si>
  <si>
    <t>VEDL SEPT</t>
  </si>
  <si>
    <t>31.08.2017</t>
  </si>
  <si>
    <t>DLF SEPT</t>
  </si>
  <si>
    <t>BATA</t>
  </si>
  <si>
    <t>10000CE SEPT</t>
  </si>
  <si>
    <t>SEPT</t>
  </si>
  <si>
    <t>01.09.2017</t>
  </si>
  <si>
    <t>VEDL</t>
  </si>
  <si>
    <t>SEPTEMEBER</t>
  </si>
  <si>
    <t>SEPTEMBER</t>
  </si>
  <si>
    <t>10000CE</t>
  </si>
  <si>
    <t>9850 PE</t>
  </si>
  <si>
    <t>04.09.2017</t>
  </si>
  <si>
    <t>VOLTAS</t>
  </si>
  <si>
    <t>05.09.2017</t>
  </si>
  <si>
    <t>06.09.2017</t>
  </si>
  <si>
    <t>06.09.2015</t>
  </si>
  <si>
    <t>9850PE</t>
  </si>
  <si>
    <t>07.09.2017</t>
  </si>
  <si>
    <t>PEDILITIND</t>
  </si>
  <si>
    <t>08.09.2017</t>
  </si>
  <si>
    <t>08.09.2018</t>
  </si>
  <si>
    <t>11.09.2017</t>
  </si>
  <si>
    <t>12.09.2017</t>
  </si>
  <si>
    <t>13.09.2017</t>
  </si>
  <si>
    <t>14.09.2017</t>
  </si>
  <si>
    <t>10150CE</t>
  </si>
  <si>
    <t>10100PE</t>
  </si>
  <si>
    <t>15.09.2017</t>
  </si>
  <si>
    <t>SUNPHARMA</t>
  </si>
  <si>
    <t>LICHOUSING</t>
  </si>
  <si>
    <t>18.09.2017</t>
  </si>
  <si>
    <t>19.09.2017</t>
  </si>
  <si>
    <t>10200PE</t>
  </si>
  <si>
    <t>20.09.2017</t>
  </si>
  <si>
    <t>21.09.2017</t>
  </si>
  <si>
    <t>22.09.2017</t>
  </si>
  <si>
    <t>10050PE</t>
  </si>
  <si>
    <t>10050CE</t>
  </si>
  <si>
    <t>25.09.207</t>
  </si>
  <si>
    <t>25.09.2017</t>
  </si>
  <si>
    <t>26.09.2017</t>
  </si>
  <si>
    <t>DHFL</t>
  </si>
  <si>
    <t>27.09.2017</t>
  </si>
  <si>
    <t>28.09.2017</t>
  </si>
  <si>
    <t>BanK NIFTY OCT</t>
  </si>
  <si>
    <t>29.09.2017</t>
  </si>
  <si>
    <t>BANK NIFTY OCT</t>
  </si>
  <si>
    <t>9900CE OCT</t>
  </si>
  <si>
    <t>9700PE OCT</t>
  </si>
  <si>
    <t>NIFTY OCT</t>
  </si>
  <si>
    <t>OCTOBER</t>
  </si>
  <si>
    <t>03.10.2017</t>
  </si>
  <si>
    <t>04.10.2017</t>
  </si>
  <si>
    <t>9700pe</t>
  </si>
  <si>
    <t>05.10.2017</t>
  </si>
  <si>
    <t>06.10.2017</t>
  </si>
  <si>
    <t>09.10.2017</t>
  </si>
  <si>
    <t>10.10.2017</t>
  </si>
  <si>
    <t>11.10.2017</t>
  </si>
  <si>
    <t>12.10.2017</t>
  </si>
  <si>
    <t>13.10.2017</t>
  </si>
  <si>
    <t>10200CE</t>
  </si>
  <si>
    <t>16.10.2017</t>
  </si>
  <si>
    <t>10250PE</t>
  </si>
  <si>
    <t>17.10.2017</t>
  </si>
  <si>
    <t>10250CE</t>
  </si>
  <si>
    <t>18.10.2017</t>
  </si>
  <si>
    <t>19.10.2017</t>
  </si>
  <si>
    <t>9600PE NOV</t>
  </si>
  <si>
    <t>NIFTY NOV</t>
  </si>
  <si>
    <t>23.10.2017</t>
  </si>
  <si>
    <t>BANK NIFTY NOV</t>
  </si>
  <si>
    <t>10300CE NOV</t>
  </si>
  <si>
    <t>24.10.2017</t>
  </si>
  <si>
    <t>25.10.2017</t>
  </si>
  <si>
    <t>LT</t>
  </si>
  <si>
    <t>10300CE OCT</t>
  </si>
  <si>
    <t>10000PE NOV</t>
  </si>
  <si>
    <t>26.10.2017</t>
  </si>
  <si>
    <t>10200 CE OCT</t>
  </si>
  <si>
    <t>10200PE NOV</t>
  </si>
  <si>
    <t>10450CE NOV</t>
  </si>
  <si>
    <t>27.10.2017</t>
  </si>
  <si>
    <t>30.10.2017</t>
  </si>
  <si>
    <t>31.10.2017</t>
  </si>
  <si>
    <t>NOVEMBER</t>
  </si>
  <si>
    <t>01.11.2017</t>
  </si>
  <si>
    <t>10500CE NOV</t>
  </si>
  <si>
    <t>02.11.2017</t>
  </si>
  <si>
    <t>03.11.2017</t>
  </si>
  <si>
    <t>PNB</t>
  </si>
  <si>
    <t>10400PE</t>
  </si>
  <si>
    <t>06.11.2017</t>
  </si>
  <si>
    <t>07.11.2017</t>
  </si>
  <si>
    <t>08.11.2017</t>
  </si>
  <si>
    <t>10400PE NOV</t>
  </si>
  <si>
    <t>09.11.2017</t>
  </si>
  <si>
    <t>10.11.2017</t>
  </si>
  <si>
    <t>13.11.2017</t>
  </si>
  <si>
    <t>14.11.2017</t>
  </si>
  <si>
    <t>10300PE NOV</t>
  </si>
  <si>
    <t>15.11.2017</t>
  </si>
  <si>
    <t>16.11.2017</t>
  </si>
  <si>
    <t>17.11.2017</t>
  </si>
  <si>
    <t>20.11.2017</t>
  </si>
  <si>
    <t>21.11.2017</t>
  </si>
  <si>
    <t>22.11.2017</t>
  </si>
  <si>
    <t>23.11.2017</t>
  </si>
  <si>
    <t>24.11.2017</t>
  </si>
  <si>
    <t>27.11.2017</t>
  </si>
  <si>
    <t>NIFTY DEC</t>
  </si>
  <si>
    <t>28.11.2017</t>
  </si>
  <si>
    <t>10500PE NOV</t>
  </si>
  <si>
    <t>29.11.2017</t>
  </si>
  <si>
    <t>30.11.2017</t>
  </si>
  <si>
    <t>BANK NIFTY DEC</t>
  </si>
  <si>
    <t>10500CE DEC</t>
  </si>
  <si>
    <t>10000PE DEC</t>
  </si>
  <si>
    <t>DECEMBER</t>
  </si>
  <si>
    <t>01.12.2017</t>
  </si>
  <si>
    <t>SBI</t>
  </si>
  <si>
    <t>04.12.2017</t>
  </si>
  <si>
    <t>10300CE DEC</t>
  </si>
  <si>
    <t>05.12.2017</t>
  </si>
  <si>
    <t>9950PE DEC</t>
  </si>
  <si>
    <t>06.12.2017</t>
  </si>
  <si>
    <t>07.12.2017</t>
  </si>
  <si>
    <t>10200CE DEC</t>
  </si>
  <si>
    <t>9700PE DEC</t>
  </si>
  <si>
    <t>GAIL</t>
  </si>
  <si>
    <t>TECHM</t>
  </si>
  <si>
    <t>08.12.2017</t>
  </si>
  <si>
    <t>10100PE DEC</t>
  </si>
  <si>
    <t>10200PE DEC</t>
  </si>
  <si>
    <t>NIFTY OPTIONS</t>
  </si>
  <si>
    <t>NIFTY FUTURE</t>
  </si>
  <si>
    <t>BANK NIFTY FUT</t>
  </si>
  <si>
    <t>STOCK FUTURE</t>
  </si>
  <si>
    <t>TOTAL</t>
  </si>
  <si>
    <t>MONT AVG</t>
  </si>
  <si>
    <t>11.12.2017</t>
  </si>
  <si>
    <t>10400CE</t>
  </si>
  <si>
    <t>10300PE</t>
  </si>
  <si>
    <t>14.12.2017</t>
  </si>
  <si>
    <t>10600CE</t>
  </si>
  <si>
    <t>15.12.2017</t>
  </si>
  <si>
    <t>18.12.2017</t>
  </si>
  <si>
    <t>19.12.2017</t>
  </si>
  <si>
    <t>20.12.2017</t>
  </si>
  <si>
    <t>10550PE</t>
  </si>
  <si>
    <t>21.12.2017</t>
  </si>
  <si>
    <t>12.12.2017</t>
  </si>
  <si>
    <t>22.12.207</t>
  </si>
  <si>
    <t>22.12.2017</t>
  </si>
  <si>
    <t>26.12.2017</t>
  </si>
  <si>
    <t>27.12.2017</t>
  </si>
  <si>
    <t>10600PE</t>
  </si>
  <si>
    <t>28.12.2017</t>
  </si>
  <si>
    <t>10500PE JAN</t>
  </si>
  <si>
    <t>10700CE JAN</t>
  </si>
  <si>
    <t>NIFTY JAN</t>
  </si>
  <si>
    <t>MONTHLY PERFORMANCE SUMMARY</t>
  </si>
  <si>
    <t>29.12.2017</t>
  </si>
  <si>
    <t>01.01.2018</t>
  </si>
  <si>
    <t>BANK NIFTY JAN</t>
  </si>
  <si>
    <t>02.01.2018</t>
  </si>
  <si>
    <t>10700CE</t>
  </si>
  <si>
    <t>03.01.2018</t>
  </si>
  <si>
    <t>04.01.2018</t>
  </si>
  <si>
    <t>10500CE</t>
  </si>
  <si>
    <t>05.01.2018</t>
  </si>
  <si>
    <t>08.01.2018</t>
  </si>
  <si>
    <t>09.01.2018</t>
  </si>
  <si>
    <t>10.01.2018</t>
  </si>
  <si>
    <t>11.01.2018</t>
  </si>
  <si>
    <t>12.01.2018</t>
  </si>
  <si>
    <t>15.01.2018</t>
  </si>
  <si>
    <t>10750PE</t>
  </si>
  <si>
    <t>16.01.2018</t>
  </si>
  <si>
    <t>17.01.2018</t>
  </si>
  <si>
    <t>18.01.2018</t>
  </si>
  <si>
    <t>10800CE</t>
  </si>
  <si>
    <t>10850PE</t>
  </si>
  <si>
    <t>19.01.2018</t>
  </si>
  <si>
    <t>22.01.2018</t>
  </si>
  <si>
    <t>10850CE</t>
  </si>
  <si>
    <t>10950PE</t>
  </si>
  <si>
    <t>11000CE</t>
  </si>
  <si>
    <t>23.01.2018</t>
  </si>
  <si>
    <t>24.01.2018</t>
  </si>
  <si>
    <t>11150PE</t>
  </si>
  <si>
    <t>25.01.2018</t>
  </si>
  <si>
    <t>10800PE</t>
  </si>
  <si>
    <t>11400CE</t>
  </si>
  <si>
    <t>29.01.2018</t>
  </si>
  <si>
    <t>NIFTY  FEB</t>
  </si>
  <si>
    <t>30.01.2018</t>
  </si>
  <si>
    <t>NIFTY FEB</t>
  </si>
  <si>
    <t>11200CE</t>
  </si>
  <si>
    <t>11200PE</t>
  </si>
  <si>
    <t>BANK NIFTY FEB</t>
  </si>
  <si>
    <t>31.01.2018</t>
  </si>
  <si>
    <t>11000PE</t>
  </si>
  <si>
    <t>01.02.2018</t>
  </si>
  <si>
    <t>10900PE</t>
  </si>
  <si>
    <t>02.02.2018</t>
  </si>
  <si>
    <t>05.02.2018</t>
  </si>
  <si>
    <t>10500PE</t>
  </si>
  <si>
    <t>06.02.2018</t>
  </si>
  <si>
    <t>07.02.2018</t>
  </si>
  <si>
    <t>06.02.208</t>
  </si>
  <si>
    <t>YESBANK</t>
  </si>
  <si>
    <t>08.02.2018</t>
  </si>
  <si>
    <t>09.02.2018</t>
  </si>
  <si>
    <t>12.02.2018</t>
  </si>
  <si>
    <t>14.02.2018</t>
  </si>
  <si>
    <t>10550CE</t>
  </si>
  <si>
    <t>15.02.2018</t>
  </si>
  <si>
    <t>HINDALCO</t>
  </si>
  <si>
    <t>16.02.2018</t>
  </si>
  <si>
    <t>INDUSIND BANK</t>
  </si>
  <si>
    <t>10450PE</t>
  </si>
  <si>
    <t>19.02.2018</t>
  </si>
  <si>
    <t>20.02.2018</t>
  </si>
  <si>
    <t>10300CE</t>
  </si>
  <si>
    <t>21.02.2018</t>
  </si>
  <si>
    <t>22.02.2018</t>
  </si>
  <si>
    <t>BANK NIFTY MARCH</t>
  </si>
  <si>
    <t>23.02.2018</t>
  </si>
  <si>
    <t>10500CE MAR</t>
  </si>
  <si>
    <t>10250PE MAR</t>
  </si>
  <si>
    <t>NIFTY MARCH</t>
  </si>
  <si>
    <t>26.02.2018</t>
  </si>
  <si>
    <t>27.02.2018</t>
  </si>
  <si>
    <t>28.02.2018</t>
  </si>
  <si>
    <t>01.03.2018</t>
  </si>
  <si>
    <t>NIFTY MAR</t>
  </si>
  <si>
    <t>BANK NFTY MAR</t>
  </si>
  <si>
    <t>05.03.2018</t>
  </si>
  <si>
    <t>06.03.2018</t>
  </si>
  <si>
    <t>07.03.2018</t>
  </si>
  <si>
    <t>POINT</t>
  </si>
  <si>
    <t>AMOUNT</t>
  </si>
  <si>
    <t>TODAY'S GAIN</t>
  </si>
  <si>
    <t>08.03.2018</t>
  </si>
  <si>
    <t>09.03.2018</t>
  </si>
  <si>
    <t>TATA ELXSI</t>
  </si>
  <si>
    <t>12.03.2018</t>
  </si>
  <si>
    <t>13.03.2018</t>
  </si>
  <si>
    <t>10450CE</t>
  </si>
  <si>
    <t>14.03.2018</t>
  </si>
  <si>
    <t>15.03.2018</t>
  </si>
  <si>
    <t>STAR</t>
  </si>
  <si>
    <t>16.03.2018</t>
  </si>
  <si>
    <t>19.03.2018</t>
  </si>
  <si>
    <t>20.03.2018</t>
  </si>
  <si>
    <t>21.03.2018</t>
  </si>
  <si>
    <t>10100CE</t>
  </si>
  <si>
    <t>22.03.2018</t>
  </si>
  <si>
    <t>23.03.2018</t>
  </si>
  <si>
    <t>20.3.2018</t>
  </si>
  <si>
    <t>NIFTY ARIL</t>
  </si>
  <si>
    <t>26.03.2018</t>
  </si>
  <si>
    <t>BANK NIFTY APRIL</t>
  </si>
  <si>
    <t>27.03.2018</t>
  </si>
  <si>
    <t>NIFTY APRIL</t>
  </si>
  <si>
    <t>28.03.2018</t>
  </si>
  <si>
    <t>02.04.2018</t>
  </si>
  <si>
    <t>TATAELXSI</t>
  </si>
  <si>
    <t>LICHOUSINGFIN</t>
  </si>
  <si>
    <t>03.04.2018</t>
  </si>
  <si>
    <t>04.04.2018</t>
  </si>
  <si>
    <t>05.04.2018</t>
  </si>
  <si>
    <t>06.04.2018</t>
  </si>
  <si>
    <t>09.04.2018</t>
  </si>
  <si>
    <t>10.04.2018</t>
  </si>
  <si>
    <t>11.04.2018</t>
  </si>
  <si>
    <t>12.04.018</t>
  </si>
  <si>
    <t>12.04.2018</t>
  </si>
  <si>
    <t>13.04.2018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</si>
</sst>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66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left"/>
    </xf>
    <xf numFmtId="0" fontId="0" fillId="0" borderId="1" xfId="0" applyFill="1" applyBorder="1"/>
    <xf numFmtId="0" fontId="0" fillId="0" borderId="0" xfId="0" applyFont="1"/>
    <xf numFmtId="0" fontId="0" fillId="7" borderId="0" xfId="0" applyFont="1" applyFill="1" applyBorder="1"/>
    <xf numFmtId="0" fontId="0" fillId="5" borderId="1" xfId="0" applyFont="1" applyFill="1" applyBorder="1"/>
    <xf numFmtId="0" fontId="0" fillId="6" borderId="1" xfId="0" applyFont="1" applyFill="1" applyBorder="1"/>
    <xf numFmtId="0" fontId="0" fillId="0" borderId="1" xfId="0" applyFont="1" applyBorder="1"/>
    <xf numFmtId="0" fontId="0" fillId="0" borderId="1" xfId="0" applyFont="1" applyFill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0" fillId="3" borderId="1" xfId="0" applyFont="1" applyFill="1" applyBorder="1"/>
    <xf numFmtId="0" fontId="0" fillId="2" borderId="1" xfId="0" applyFont="1" applyFill="1" applyBorder="1"/>
    <xf numFmtId="0" fontId="0" fillId="7" borderId="1" xfId="0" applyFont="1" applyFill="1" applyBorder="1"/>
    <xf numFmtId="0" fontId="0" fillId="0" borderId="1" xfId="0" applyNumberFormat="1" applyBorder="1"/>
    <xf numFmtId="0" fontId="1" fillId="0" borderId="4" xfId="0" applyFont="1" applyBorder="1"/>
    <xf numFmtId="0" fontId="1" fillId="0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left" vertical="center"/>
    </xf>
    <xf numFmtId="1" fontId="9" fillId="0" borderId="1" xfId="0" applyNumberFormat="1" applyFont="1" applyBorder="1"/>
    <xf numFmtId="0" fontId="0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Fill="1" applyBorder="1"/>
    <xf numFmtId="0" fontId="1" fillId="0" borderId="5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0" borderId="6" xfId="0" applyFont="1" applyBorder="1"/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6" borderId="6" xfId="0" applyFill="1" applyBorder="1"/>
    <xf numFmtId="0" fontId="0" fillId="6" borderId="11" xfId="0" applyFill="1" applyBorder="1"/>
    <xf numFmtId="0" fontId="0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8" borderId="12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720"/>
  <sheetViews>
    <sheetView topLeftCell="A697" workbookViewId="0">
      <selection activeCell="J720" sqref="J720"/>
    </sheetView>
  </sheetViews>
  <sheetFormatPr defaultRowHeight="15"/>
  <cols>
    <col min="2" max="2" width="14.140625" customWidth="1"/>
    <col min="3" max="3" width="14.42578125" customWidth="1"/>
  </cols>
  <sheetData>
    <row r="1" spans="2:8" s="9" customFormat="1">
      <c r="B1" s="5" t="s">
        <v>15</v>
      </c>
      <c r="C1" s="5">
        <v>2018</v>
      </c>
      <c r="D1" s="13"/>
      <c r="E1" s="13"/>
      <c r="F1" s="13"/>
      <c r="G1" s="13"/>
      <c r="H1" s="13"/>
    </row>
    <row r="2" spans="2:8" s="9" customFormat="1">
      <c r="B2" s="13"/>
      <c r="C2" s="13"/>
      <c r="D2" s="13"/>
      <c r="E2" s="20"/>
      <c r="F2" s="20"/>
      <c r="G2" s="20" t="s">
        <v>4</v>
      </c>
      <c r="H2" s="21" t="s">
        <v>9</v>
      </c>
    </row>
    <row r="3" spans="2:8" s="9" customFormat="1">
      <c r="B3" s="2" t="s">
        <v>0</v>
      </c>
      <c r="C3" s="2" t="s">
        <v>1</v>
      </c>
      <c r="D3" s="2" t="s">
        <v>10</v>
      </c>
      <c r="E3" s="2" t="s">
        <v>7</v>
      </c>
      <c r="F3" s="2" t="s">
        <v>11</v>
      </c>
      <c r="G3" s="2" t="s">
        <v>12</v>
      </c>
      <c r="H3" s="22"/>
    </row>
    <row r="4" spans="2:8" s="9" customFormat="1">
      <c r="B4" s="1" t="s">
        <v>447</v>
      </c>
      <c r="C4" s="1" t="s">
        <v>375</v>
      </c>
      <c r="D4" s="13">
        <v>81.400000000000006</v>
      </c>
      <c r="E4" s="13"/>
      <c r="F4" s="13">
        <v>91.5</v>
      </c>
      <c r="G4" s="13">
        <f>F4-D4</f>
        <v>10.099999999999994</v>
      </c>
      <c r="H4" s="13"/>
    </row>
    <row r="5" spans="2:8" s="9" customFormat="1">
      <c r="B5" s="13"/>
      <c r="C5" s="13"/>
      <c r="D5" s="13">
        <v>81.400000000000006</v>
      </c>
      <c r="E5" s="13"/>
      <c r="F5" s="13">
        <v>91.5</v>
      </c>
      <c r="G5" s="13">
        <f>F5-D5</f>
        <v>10.099999999999994</v>
      </c>
      <c r="H5" s="13"/>
    </row>
    <row r="6" spans="2:8" s="9" customFormat="1">
      <c r="B6" s="13"/>
      <c r="C6" s="13"/>
      <c r="D6" s="13">
        <v>81.400000000000006</v>
      </c>
      <c r="E6" s="13"/>
      <c r="F6" s="13">
        <v>96.2</v>
      </c>
      <c r="G6" s="13">
        <f>F6-D6</f>
        <v>14.799999999999997</v>
      </c>
      <c r="H6" s="13"/>
    </row>
    <row r="7" spans="2:8" s="9" customFormat="1">
      <c r="B7" s="13"/>
      <c r="C7" s="13"/>
      <c r="D7" s="14">
        <v>81.400000000000006</v>
      </c>
      <c r="E7" s="13"/>
      <c r="F7" s="14">
        <v>96.2</v>
      </c>
      <c r="G7" s="13">
        <f>F7-D7</f>
        <v>14.799999999999997</v>
      </c>
      <c r="H7" s="13"/>
    </row>
    <row r="8" spans="2:8" s="9" customFormat="1">
      <c r="B8" s="1" t="s">
        <v>447</v>
      </c>
      <c r="C8" s="1" t="s">
        <v>450</v>
      </c>
      <c r="D8" s="14">
        <v>40</v>
      </c>
      <c r="E8" s="13"/>
      <c r="F8" s="14"/>
      <c r="G8" s="13"/>
      <c r="H8" s="13"/>
    </row>
    <row r="9" spans="2:8" s="9" customFormat="1">
      <c r="B9" s="1" t="s">
        <v>449</v>
      </c>
      <c r="C9" s="13"/>
      <c r="D9" s="14"/>
      <c r="E9" s="13"/>
      <c r="F9" s="14">
        <v>46</v>
      </c>
      <c r="G9" s="13">
        <f>F9-D8</f>
        <v>6</v>
      </c>
      <c r="H9" s="13"/>
    </row>
    <row r="10" spans="2:8" s="9" customFormat="1">
      <c r="B10" s="1" t="s">
        <v>447</v>
      </c>
      <c r="C10" s="1" t="s">
        <v>450</v>
      </c>
      <c r="D10" s="14">
        <v>40</v>
      </c>
      <c r="E10" s="13">
        <v>40</v>
      </c>
      <c r="F10" s="14"/>
      <c r="G10" s="13">
        <v>0</v>
      </c>
      <c r="H10" s="13"/>
    </row>
    <row r="11" spans="2:8" s="9" customFormat="1">
      <c r="B11" s="92" t="s">
        <v>449</v>
      </c>
      <c r="C11" s="92" t="s">
        <v>375</v>
      </c>
      <c r="D11" s="14">
        <v>96</v>
      </c>
      <c r="E11" s="13"/>
      <c r="F11" s="14">
        <v>108</v>
      </c>
      <c r="G11" s="13">
        <f>F11-D11</f>
        <v>12</v>
      </c>
      <c r="H11" s="13"/>
    </row>
    <row r="12" spans="2:8" s="9" customFormat="1">
      <c r="B12" s="93"/>
      <c r="C12" s="93"/>
      <c r="D12" s="14">
        <v>96</v>
      </c>
      <c r="E12" s="13"/>
      <c r="F12" s="14">
        <v>108</v>
      </c>
      <c r="G12" s="13">
        <f>F12-D12</f>
        <v>12</v>
      </c>
      <c r="H12" s="13"/>
    </row>
    <row r="13" spans="2:8" s="9" customFormat="1">
      <c r="B13" s="93"/>
      <c r="C13" s="93"/>
      <c r="D13" s="14">
        <v>96</v>
      </c>
      <c r="E13" s="13"/>
      <c r="F13" s="14">
        <v>114</v>
      </c>
      <c r="G13" s="13">
        <f>F13-D13</f>
        <v>18</v>
      </c>
      <c r="H13" s="13"/>
    </row>
    <row r="14" spans="2:8" s="9" customFormat="1">
      <c r="B14" s="93"/>
      <c r="C14" s="93"/>
      <c r="D14" s="14">
        <v>101</v>
      </c>
      <c r="E14" s="13"/>
      <c r="F14" s="14">
        <v>111.5</v>
      </c>
      <c r="G14" s="13">
        <f>F14-D14</f>
        <v>10.5</v>
      </c>
      <c r="H14" s="13"/>
    </row>
    <row r="15" spans="2:8" s="9" customFormat="1">
      <c r="B15" s="93"/>
      <c r="C15" s="93"/>
      <c r="D15" s="14">
        <v>101</v>
      </c>
      <c r="E15" s="13"/>
      <c r="F15" s="14">
        <v>111.5</v>
      </c>
      <c r="G15" s="13">
        <f>F15-D15</f>
        <v>10.5</v>
      </c>
      <c r="H15" s="13"/>
    </row>
    <row r="16" spans="2:8" s="9" customFormat="1">
      <c r="B16" s="93"/>
      <c r="C16" s="93"/>
      <c r="D16" s="14">
        <v>105</v>
      </c>
      <c r="E16" s="13">
        <v>99</v>
      </c>
      <c r="F16" s="14"/>
      <c r="G16" s="13">
        <f>E16-D16</f>
        <v>-6</v>
      </c>
      <c r="H16" s="13"/>
    </row>
    <row r="17" spans="2:8" s="9" customFormat="1">
      <c r="B17" s="93"/>
      <c r="C17" s="93"/>
      <c r="D17" s="14">
        <v>105</v>
      </c>
      <c r="E17" s="13">
        <v>99</v>
      </c>
      <c r="F17" s="14"/>
      <c r="G17" s="13">
        <f>E17-D17</f>
        <v>-6</v>
      </c>
      <c r="H17" s="13"/>
    </row>
    <row r="18" spans="2:8" s="9" customFormat="1">
      <c r="B18" s="93"/>
      <c r="C18" s="93"/>
      <c r="D18" s="14">
        <v>102.5</v>
      </c>
      <c r="E18" s="13"/>
      <c r="F18" s="14">
        <v>108</v>
      </c>
      <c r="G18" s="13">
        <f>F18-D18</f>
        <v>5.5</v>
      </c>
      <c r="H18" s="13"/>
    </row>
    <row r="19" spans="2:8" s="9" customFormat="1">
      <c r="B19" s="93"/>
      <c r="C19" s="93"/>
      <c r="D19" s="14">
        <v>102.5</v>
      </c>
      <c r="E19" s="13"/>
      <c r="F19" s="14">
        <v>113.3</v>
      </c>
      <c r="G19" s="13">
        <f>F19-D19</f>
        <v>10.799999999999997</v>
      </c>
      <c r="H19" s="13"/>
    </row>
    <row r="20" spans="2:8" s="9" customFormat="1">
      <c r="B20" s="94"/>
      <c r="C20" s="94"/>
      <c r="D20" s="14">
        <v>102.5</v>
      </c>
      <c r="E20" s="13"/>
      <c r="F20" s="14">
        <v>116</v>
      </c>
      <c r="G20" s="13">
        <f>F20-D20</f>
        <v>13.5</v>
      </c>
      <c r="H20" s="13"/>
    </row>
    <row r="21" spans="2:8" s="9" customFormat="1">
      <c r="B21" s="13" t="s">
        <v>449</v>
      </c>
      <c r="C21" s="89" t="s">
        <v>450</v>
      </c>
      <c r="D21" s="14">
        <v>31.5</v>
      </c>
      <c r="E21" s="13"/>
      <c r="F21" s="14"/>
      <c r="G21" s="13"/>
      <c r="H21" s="13" t="s">
        <v>13</v>
      </c>
    </row>
    <row r="22" spans="2:8" s="9" customFormat="1">
      <c r="B22" s="13" t="s">
        <v>451</v>
      </c>
      <c r="C22" s="90"/>
      <c r="D22" s="14"/>
      <c r="E22" s="13"/>
      <c r="F22" s="14">
        <v>40</v>
      </c>
      <c r="G22" s="13">
        <f>F22-D21</f>
        <v>8.5</v>
      </c>
      <c r="H22" s="13"/>
    </row>
    <row r="23" spans="2:8" s="9" customFormat="1">
      <c r="B23" s="13" t="s">
        <v>449</v>
      </c>
      <c r="C23" s="90"/>
      <c r="D23" s="14">
        <v>34</v>
      </c>
      <c r="E23" s="13"/>
      <c r="F23" s="14"/>
      <c r="G23" s="13"/>
      <c r="H23" s="13" t="s">
        <v>13</v>
      </c>
    </row>
    <row r="24" spans="2:8" s="9" customFormat="1">
      <c r="B24" s="13" t="s">
        <v>451</v>
      </c>
      <c r="C24" s="90"/>
      <c r="D24" s="14"/>
      <c r="E24" s="13"/>
      <c r="F24" s="14">
        <v>45</v>
      </c>
      <c r="G24" s="13">
        <f>F24-D23</f>
        <v>11</v>
      </c>
      <c r="H24" s="13"/>
    </row>
    <row r="25" spans="2:8" s="9" customFormat="1">
      <c r="B25" s="13" t="s">
        <v>449</v>
      </c>
      <c r="C25" s="90"/>
      <c r="D25" s="14">
        <v>33.799999999999997</v>
      </c>
      <c r="E25" s="13"/>
      <c r="F25" s="14"/>
      <c r="G25" s="13"/>
      <c r="H25" s="13" t="s">
        <v>13</v>
      </c>
    </row>
    <row r="26" spans="2:8" s="9" customFormat="1">
      <c r="B26" s="13" t="s">
        <v>451</v>
      </c>
      <c r="C26" s="91"/>
      <c r="D26" s="14"/>
      <c r="E26" s="13"/>
      <c r="F26" s="14">
        <v>45</v>
      </c>
      <c r="G26" s="13">
        <f>F26-D25</f>
        <v>11.200000000000003</v>
      </c>
      <c r="H26" s="13"/>
    </row>
    <row r="27" spans="2:8" s="9" customFormat="1">
      <c r="B27" s="89" t="s">
        <v>451</v>
      </c>
      <c r="C27" s="89" t="s">
        <v>375</v>
      </c>
      <c r="D27" s="14">
        <v>85</v>
      </c>
      <c r="E27" s="13"/>
      <c r="F27" s="14">
        <v>94</v>
      </c>
      <c r="G27" s="13">
        <f>F27-D27</f>
        <v>9</v>
      </c>
      <c r="H27" s="13"/>
    </row>
    <row r="28" spans="2:8" s="9" customFormat="1">
      <c r="B28" s="90"/>
      <c r="C28" s="90"/>
      <c r="D28" s="14">
        <v>85</v>
      </c>
      <c r="E28" s="13"/>
      <c r="F28" s="14">
        <v>94</v>
      </c>
      <c r="G28" s="13">
        <f>F28-D28</f>
        <v>9</v>
      </c>
      <c r="H28" s="13"/>
    </row>
    <row r="29" spans="2:8" s="9" customFormat="1">
      <c r="B29" s="90"/>
      <c r="C29" s="90"/>
      <c r="D29" s="14">
        <v>85</v>
      </c>
      <c r="E29" s="13"/>
      <c r="F29" s="14">
        <v>96.7</v>
      </c>
      <c r="G29" s="13">
        <f>F29-D29</f>
        <v>11.700000000000003</v>
      </c>
      <c r="H29" s="13"/>
    </row>
    <row r="30" spans="2:8" s="9" customFormat="1">
      <c r="B30" s="91"/>
      <c r="C30" s="91"/>
      <c r="D30" s="14">
        <v>85</v>
      </c>
      <c r="E30" s="13"/>
      <c r="F30" s="14">
        <v>96.7</v>
      </c>
      <c r="G30" s="13">
        <f>F30-D30</f>
        <v>11.700000000000003</v>
      </c>
      <c r="H30" s="13"/>
    </row>
    <row r="31" spans="2:8" s="9" customFormat="1">
      <c r="B31" s="89" t="s">
        <v>451</v>
      </c>
      <c r="C31" s="89" t="s">
        <v>450</v>
      </c>
      <c r="D31" s="14">
        <v>33</v>
      </c>
      <c r="E31" s="13">
        <v>33</v>
      </c>
      <c r="F31" s="14"/>
      <c r="G31" s="13">
        <v>0</v>
      </c>
      <c r="H31" s="13"/>
    </row>
    <row r="32" spans="2:8" s="9" customFormat="1">
      <c r="B32" s="91"/>
      <c r="C32" s="91"/>
      <c r="D32" s="14">
        <v>33</v>
      </c>
      <c r="E32" s="13">
        <v>33</v>
      </c>
      <c r="F32" s="14"/>
      <c r="G32" s="13">
        <v>0</v>
      </c>
      <c r="H32" s="13"/>
    </row>
    <row r="33" spans="2:8" s="9" customFormat="1">
      <c r="B33" s="92" t="s">
        <v>452</v>
      </c>
      <c r="C33" s="92" t="s">
        <v>453</v>
      </c>
      <c r="D33" s="14">
        <v>108.35</v>
      </c>
      <c r="E33" s="13"/>
      <c r="F33" s="14">
        <v>107</v>
      </c>
      <c r="G33" s="13">
        <f t="shared" ref="G33:G40" si="0">F33-D33</f>
        <v>-1.3499999999999943</v>
      </c>
      <c r="H33" s="13"/>
    </row>
    <row r="34" spans="2:8" s="9" customFormat="1">
      <c r="B34" s="93"/>
      <c r="C34" s="94"/>
      <c r="D34" s="14">
        <v>108.35</v>
      </c>
      <c r="E34" s="13"/>
      <c r="F34" s="14">
        <v>107</v>
      </c>
      <c r="G34" s="13">
        <f t="shared" si="0"/>
        <v>-1.3499999999999943</v>
      </c>
      <c r="H34" s="13"/>
    </row>
    <row r="35" spans="2:8" s="9" customFormat="1">
      <c r="B35" s="93"/>
      <c r="C35" s="92" t="s">
        <v>375</v>
      </c>
      <c r="D35" s="14">
        <v>95.4</v>
      </c>
      <c r="E35" s="13"/>
      <c r="F35" s="14">
        <v>90</v>
      </c>
      <c r="G35" s="13">
        <f t="shared" si="0"/>
        <v>-5.4000000000000057</v>
      </c>
      <c r="H35" s="13"/>
    </row>
    <row r="36" spans="2:8" s="9" customFormat="1">
      <c r="B36" s="93"/>
      <c r="C36" s="94"/>
      <c r="D36" s="14">
        <v>95.4</v>
      </c>
      <c r="E36" s="13"/>
      <c r="F36" s="14">
        <v>90</v>
      </c>
      <c r="G36" s="13">
        <f t="shared" si="0"/>
        <v>-5.4000000000000057</v>
      </c>
      <c r="H36" s="13"/>
    </row>
    <row r="37" spans="2:8" s="9" customFormat="1">
      <c r="B37" s="93"/>
      <c r="C37" s="92" t="s">
        <v>453</v>
      </c>
      <c r="D37" s="14">
        <v>110</v>
      </c>
      <c r="E37" s="13"/>
      <c r="F37" s="13">
        <v>116.8</v>
      </c>
      <c r="G37" s="13">
        <f t="shared" si="0"/>
        <v>6.7999999999999972</v>
      </c>
      <c r="H37" s="13"/>
    </row>
    <row r="38" spans="2:8" s="9" customFormat="1">
      <c r="B38" s="93"/>
      <c r="C38" s="93"/>
      <c r="D38" s="14">
        <v>110</v>
      </c>
      <c r="E38" s="13"/>
      <c r="F38" s="13">
        <v>116.8</v>
      </c>
      <c r="G38" s="13">
        <f t="shared" si="0"/>
        <v>6.7999999999999972</v>
      </c>
      <c r="H38" s="13"/>
    </row>
    <row r="39" spans="2:8" s="9" customFormat="1">
      <c r="B39" s="93"/>
      <c r="C39" s="93"/>
      <c r="D39" s="14">
        <v>110</v>
      </c>
      <c r="E39" s="13"/>
      <c r="F39" s="13">
        <v>124</v>
      </c>
      <c r="G39" s="13">
        <f t="shared" si="0"/>
        <v>14</v>
      </c>
      <c r="H39" s="13"/>
    </row>
    <row r="40" spans="2:8" s="9" customFormat="1">
      <c r="B40" s="94"/>
      <c r="C40" s="94"/>
      <c r="D40" s="14">
        <v>110</v>
      </c>
      <c r="E40" s="13"/>
      <c r="F40" s="13">
        <v>124</v>
      </c>
      <c r="G40" s="13">
        <f t="shared" si="0"/>
        <v>14</v>
      </c>
      <c r="H40" s="13"/>
    </row>
    <row r="41" spans="2:8" s="9" customFormat="1">
      <c r="B41" s="41" t="s">
        <v>452</v>
      </c>
      <c r="C41" s="89" t="s">
        <v>450</v>
      </c>
      <c r="D41" s="14">
        <v>38</v>
      </c>
      <c r="E41" s="13"/>
      <c r="F41" s="13"/>
      <c r="G41" s="13"/>
      <c r="H41" s="13" t="s">
        <v>13</v>
      </c>
    </row>
    <row r="42" spans="2:8" s="9" customFormat="1">
      <c r="B42" s="41" t="s">
        <v>454</v>
      </c>
      <c r="C42" s="90"/>
      <c r="D42" s="14"/>
      <c r="E42" s="13"/>
      <c r="F42" s="13">
        <v>45</v>
      </c>
      <c r="G42" s="13">
        <f>F42-D41</f>
        <v>7</v>
      </c>
      <c r="H42" s="13"/>
    </row>
    <row r="43" spans="2:8" s="9" customFormat="1">
      <c r="B43" s="41" t="s">
        <v>452</v>
      </c>
      <c r="C43" s="90"/>
      <c r="D43" s="14">
        <v>38</v>
      </c>
      <c r="E43" s="13"/>
      <c r="F43" s="13"/>
      <c r="G43" s="13"/>
      <c r="H43" s="13" t="s">
        <v>13</v>
      </c>
    </row>
    <row r="44" spans="2:8" s="9" customFormat="1">
      <c r="B44" s="41" t="s">
        <v>454</v>
      </c>
      <c r="C44" s="90"/>
      <c r="D44" s="14"/>
      <c r="E44" s="13"/>
      <c r="F44" s="13">
        <v>48.5</v>
      </c>
      <c r="G44" s="13">
        <f>F44-D43</f>
        <v>10.5</v>
      </c>
      <c r="H44" s="13"/>
    </row>
    <row r="45" spans="2:8" s="9" customFormat="1">
      <c r="B45" s="41" t="s">
        <v>452</v>
      </c>
      <c r="C45" s="90"/>
      <c r="D45" s="14">
        <v>36</v>
      </c>
      <c r="E45" s="13"/>
      <c r="F45" s="14"/>
      <c r="G45" s="13"/>
      <c r="H45" s="13" t="s">
        <v>13</v>
      </c>
    </row>
    <row r="46" spans="2:8" s="9" customFormat="1">
      <c r="B46" s="41" t="s">
        <v>454</v>
      </c>
      <c r="C46" s="90"/>
      <c r="D46" s="14"/>
      <c r="E46" s="13"/>
      <c r="F46" s="14">
        <v>48.5</v>
      </c>
      <c r="G46" s="13">
        <f>F46-D45</f>
        <v>12.5</v>
      </c>
      <c r="H46" s="13"/>
    </row>
    <row r="47" spans="2:8" s="9" customFormat="1">
      <c r="B47" s="41" t="s">
        <v>452</v>
      </c>
      <c r="C47" s="90"/>
      <c r="D47" s="14">
        <v>36</v>
      </c>
      <c r="E47" s="13"/>
      <c r="F47" s="14"/>
      <c r="G47" s="13"/>
      <c r="H47" s="13" t="s">
        <v>13</v>
      </c>
    </row>
    <row r="48" spans="2:8" s="9" customFormat="1">
      <c r="B48" s="43" t="s">
        <v>455</v>
      </c>
      <c r="C48" s="91"/>
      <c r="D48" s="14"/>
      <c r="E48" s="13"/>
      <c r="F48" s="14">
        <v>59.6</v>
      </c>
      <c r="G48" s="13">
        <f>F48-D47</f>
        <v>23.6</v>
      </c>
      <c r="H48" s="13"/>
    </row>
    <row r="49" spans="2:8" s="9" customFormat="1">
      <c r="B49" s="92" t="s">
        <v>455</v>
      </c>
      <c r="C49" s="89" t="s">
        <v>428</v>
      </c>
      <c r="D49" s="14">
        <v>109</v>
      </c>
      <c r="E49" s="13"/>
      <c r="F49" s="14">
        <v>117.6</v>
      </c>
      <c r="G49" s="13">
        <f>F49-D49</f>
        <v>8.5999999999999943</v>
      </c>
      <c r="H49" s="13"/>
    </row>
    <row r="50" spans="2:8" s="9" customFormat="1">
      <c r="B50" s="91"/>
      <c r="C50" s="91"/>
      <c r="D50" s="14">
        <v>109</v>
      </c>
      <c r="E50" s="13"/>
      <c r="F50" s="14">
        <v>117.6</v>
      </c>
      <c r="G50" s="13">
        <f>F50-D50</f>
        <v>8.5999999999999943</v>
      </c>
      <c r="H50" s="13"/>
    </row>
    <row r="51" spans="2:8" s="9" customFormat="1">
      <c r="B51" s="89" t="s">
        <v>456</v>
      </c>
      <c r="C51" s="41" t="s">
        <v>440</v>
      </c>
      <c r="D51" s="14">
        <v>90.25</v>
      </c>
      <c r="E51" s="13"/>
      <c r="F51" s="14">
        <v>95</v>
      </c>
      <c r="G51" s="13">
        <f>F51-D51</f>
        <v>4.75</v>
      </c>
      <c r="H51" s="5"/>
    </row>
    <row r="52" spans="2:8" s="9" customFormat="1">
      <c r="B52" s="90"/>
      <c r="C52" s="41"/>
      <c r="D52" s="14">
        <v>90.25</v>
      </c>
      <c r="E52" s="13">
        <v>85</v>
      </c>
      <c r="F52" s="14"/>
      <c r="G52" s="13">
        <f>E52-D52</f>
        <v>-5.25</v>
      </c>
      <c r="H52" s="5"/>
    </row>
    <row r="53" spans="2:8" s="9" customFormat="1">
      <c r="B53" s="90"/>
      <c r="C53" s="89" t="s">
        <v>428</v>
      </c>
      <c r="D53" s="14">
        <v>109</v>
      </c>
      <c r="E53" s="13"/>
      <c r="F53" s="14">
        <v>116.2</v>
      </c>
      <c r="G53" s="13">
        <f>F53-D53</f>
        <v>7.2000000000000028</v>
      </c>
      <c r="H53" s="5"/>
    </row>
    <row r="54" spans="2:8" s="9" customFormat="1">
      <c r="B54" s="90"/>
      <c r="C54" s="90"/>
      <c r="D54" s="14">
        <v>109</v>
      </c>
      <c r="E54" s="13"/>
      <c r="F54" s="14">
        <v>118</v>
      </c>
      <c r="G54" s="13">
        <f>F54-D54</f>
        <v>9</v>
      </c>
      <c r="H54" s="5"/>
    </row>
    <row r="55" spans="2:8" s="9" customFormat="1">
      <c r="B55" s="90"/>
      <c r="C55" s="90"/>
      <c r="D55" s="14">
        <v>107</v>
      </c>
      <c r="E55" s="13">
        <v>107</v>
      </c>
      <c r="F55" s="14"/>
      <c r="G55" s="13">
        <f>E55-D55</f>
        <v>0</v>
      </c>
      <c r="H55" s="5"/>
    </row>
    <row r="56" spans="2:8" s="9" customFormat="1">
      <c r="B56" s="90"/>
      <c r="C56" s="91"/>
      <c r="D56" s="14">
        <v>108</v>
      </c>
      <c r="E56" s="13">
        <v>107</v>
      </c>
      <c r="F56" s="14"/>
      <c r="G56" s="13">
        <f>E56-D56</f>
        <v>-1</v>
      </c>
      <c r="H56" s="5"/>
    </row>
    <row r="57" spans="2:8" s="9" customFormat="1">
      <c r="B57" s="90"/>
      <c r="C57" s="41" t="s">
        <v>440</v>
      </c>
      <c r="D57" s="14">
        <v>92</v>
      </c>
      <c r="E57" s="13">
        <v>86</v>
      </c>
      <c r="F57" s="14"/>
      <c r="G57" s="13">
        <f>E57-D57</f>
        <v>-6</v>
      </c>
      <c r="H57" s="5"/>
    </row>
    <row r="58" spans="2:8" s="9" customFormat="1">
      <c r="B58" s="90"/>
      <c r="C58" s="41"/>
      <c r="D58" s="14">
        <v>92</v>
      </c>
      <c r="E58" s="13">
        <v>86</v>
      </c>
      <c r="F58" s="14"/>
      <c r="G58" s="13">
        <f>E58-D58</f>
        <v>-6</v>
      </c>
      <c r="H58" s="5"/>
    </row>
    <row r="59" spans="2:8" s="9" customFormat="1">
      <c r="B59" s="90"/>
      <c r="C59" s="89" t="s">
        <v>428</v>
      </c>
      <c r="D59" s="14">
        <v>113.5</v>
      </c>
      <c r="E59" s="13"/>
      <c r="F59" s="14">
        <v>121</v>
      </c>
      <c r="G59" s="13">
        <f t="shared" ref="G59:G66" si="1">F59-D59</f>
        <v>7.5</v>
      </c>
      <c r="H59" s="5"/>
    </row>
    <row r="60" spans="2:8" s="9" customFormat="1">
      <c r="B60" s="90"/>
      <c r="C60" s="90"/>
      <c r="D60" s="14">
        <v>112.3</v>
      </c>
      <c r="E60" s="13"/>
      <c r="F60" s="14">
        <v>124</v>
      </c>
      <c r="G60" s="13">
        <f t="shared" si="1"/>
        <v>11.700000000000003</v>
      </c>
      <c r="H60" s="5"/>
    </row>
    <row r="61" spans="2:8" s="9" customFormat="1">
      <c r="B61" s="91"/>
      <c r="C61" s="91"/>
      <c r="D61" s="14">
        <v>112.5</v>
      </c>
      <c r="E61" s="13"/>
      <c r="F61" s="14">
        <v>124</v>
      </c>
      <c r="G61" s="13">
        <f t="shared" si="1"/>
        <v>11.5</v>
      </c>
      <c r="H61" s="5"/>
    </row>
    <row r="62" spans="2:8" s="9" customFormat="1">
      <c r="B62" s="92" t="s">
        <v>457</v>
      </c>
      <c r="C62" s="92" t="s">
        <v>440</v>
      </c>
      <c r="D62" s="14">
        <v>78</v>
      </c>
      <c r="E62" s="13"/>
      <c r="F62" s="14">
        <v>96</v>
      </c>
      <c r="G62" s="13">
        <f t="shared" si="1"/>
        <v>18</v>
      </c>
      <c r="H62" s="5"/>
    </row>
    <row r="63" spans="2:8" s="9" customFormat="1">
      <c r="B63" s="93"/>
      <c r="C63" s="93"/>
      <c r="D63" s="14">
        <v>78</v>
      </c>
      <c r="E63" s="13"/>
      <c r="F63" s="14">
        <v>101</v>
      </c>
      <c r="G63" s="13">
        <f t="shared" si="1"/>
        <v>23</v>
      </c>
      <c r="H63" s="5"/>
    </row>
    <row r="64" spans="2:8" s="9" customFormat="1">
      <c r="B64" s="93"/>
      <c r="C64" s="93"/>
      <c r="D64" s="14">
        <v>78</v>
      </c>
      <c r="E64" s="13"/>
      <c r="F64" s="14">
        <v>101</v>
      </c>
      <c r="G64" s="13">
        <f t="shared" si="1"/>
        <v>23</v>
      </c>
      <c r="H64" s="5"/>
    </row>
    <row r="65" spans="2:8" s="9" customFormat="1">
      <c r="B65" s="93"/>
      <c r="C65" s="94"/>
      <c r="D65" s="14">
        <v>78</v>
      </c>
      <c r="E65" s="13"/>
      <c r="F65" s="14">
        <v>91</v>
      </c>
      <c r="G65" s="13">
        <f t="shared" si="1"/>
        <v>13</v>
      </c>
      <c r="H65" s="5"/>
    </row>
    <row r="66" spans="2:8" s="9" customFormat="1">
      <c r="B66" s="93"/>
      <c r="C66" s="92" t="s">
        <v>428</v>
      </c>
      <c r="D66" s="14">
        <v>108</v>
      </c>
      <c r="E66" s="13"/>
      <c r="F66" s="14">
        <v>113</v>
      </c>
      <c r="G66" s="13">
        <f t="shared" si="1"/>
        <v>5</v>
      </c>
      <c r="H66" s="5"/>
    </row>
    <row r="67" spans="2:8" s="9" customFormat="1">
      <c r="B67" s="93"/>
      <c r="C67" s="93"/>
      <c r="D67" s="14">
        <v>108</v>
      </c>
      <c r="E67" s="13">
        <v>103</v>
      </c>
      <c r="F67" s="14"/>
      <c r="G67" s="13">
        <f>E67-D67</f>
        <v>-5</v>
      </c>
      <c r="H67" s="5"/>
    </row>
    <row r="68" spans="2:8" s="9" customFormat="1">
      <c r="B68" s="93"/>
      <c r="C68" s="94"/>
      <c r="D68" s="14">
        <v>108</v>
      </c>
      <c r="E68" s="13">
        <v>103</v>
      </c>
      <c r="F68" s="14"/>
      <c r="G68" s="13">
        <v>-5</v>
      </c>
      <c r="H68" s="5"/>
    </row>
    <row r="69" spans="2:8" s="9" customFormat="1">
      <c r="B69" s="93"/>
      <c r="C69" s="92" t="s">
        <v>440</v>
      </c>
      <c r="D69" s="14">
        <v>90</v>
      </c>
      <c r="E69" s="13">
        <v>81</v>
      </c>
      <c r="F69" s="14"/>
      <c r="G69" s="13">
        <f>E69-D69</f>
        <v>-9</v>
      </c>
      <c r="H69" s="5"/>
    </row>
    <row r="70" spans="2:8" s="9" customFormat="1">
      <c r="B70" s="94"/>
      <c r="C70" s="94"/>
      <c r="D70" s="14">
        <v>90</v>
      </c>
      <c r="E70" s="13">
        <v>81</v>
      </c>
      <c r="F70" s="14"/>
      <c r="G70" s="13">
        <f>E70-D70</f>
        <v>-9</v>
      </c>
      <c r="H70" s="5"/>
    </row>
    <row r="71" spans="2:8" s="9" customFormat="1">
      <c r="B71" s="92" t="s">
        <v>458</v>
      </c>
      <c r="C71" s="92" t="s">
        <v>440</v>
      </c>
      <c r="D71" s="14">
        <v>88.25</v>
      </c>
      <c r="E71" s="13">
        <v>82</v>
      </c>
      <c r="F71" s="14"/>
      <c r="G71" s="13">
        <f>E71-D71</f>
        <v>-6.25</v>
      </c>
      <c r="H71" s="5"/>
    </row>
    <row r="72" spans="2:8" s="9" customFormat="1">
      <c r="B72" s="93"/>
      <c r="C72" s="93"/>
      <c r="D72" s="14">
        <v>88.5</v>
      </c>
      <c r="E72" s="13">
        <v>82</v>
      </c>
      <c r="F72" s="14"/>
      <c r="G72" s="13">
        <f>E72-D72</f>
        <v>-6.5</v>
      </c>
      <c r="H72" s="5"/>
    </row>
    <row r="73" spans="2:8" s="9" customFormat="1">
      <c r="B73" s="93"/>
      <c r="C73" s="94"/>
      <c r="D73" s="14">
        <v>88.7</v>
      </c>
      <c r="E73" s="13">
        <v>82</v>
      </c>
      <c r="F73" s="14"/>
      <c r="G73" s="13">
        <f>E73-D73</f>
        <v>-6.7000000000000028</v>
      </c>
      <c r="H73" s="5"/>
    </row>
    <row r="74" spans="2:8" s="9" customFormat="1">
      <c r="B74" s="93"/>
      <c r="C74" s="92" t="s">
        <v>428</v>
      </c>
      <c r="D74" s="14">
        <v>112</v>
      </c>
      <c r="E74" s="13"/>
      <c r="F74" s="14">
        <v>118</v>
      </c>
      <c r="G74" s="13">
        <f>F74-D74</f>
        <v>6</v>
      </c>
      <c r="H74" s="5"/>
    </row>
    <row r="75" spans="2:8" s="9" customFormat="1">
      <c r="B75" s="93"/>
      <c r="C75" s="93"/>
      <c r="D75" s="14">
        <v>112</v>
      </c>
      <c r="E75" s="13"/>
      <c r="F75" s="14">
        <v>118</v>
      </c>
      <c r="G75" s="13">
        <f>F75-D75</f>
        <v>6</v>
      </c>
      <c r="H75" s="5"/>
    </row>
    <row r="76" spans="2:8" s="9" customFormat="1">
      <c r="B76" s="93"/>
      <c r="C76" s="93"/>
      <c r="D76" s="14">
        <v>112</v>
      </c>
      <c r="E76" s="13"/>
      <c r="F76" s="14">
        <v>121.3</v>
      </c>
      <c r="G76" s="13">
        <f>F76-D76</f>
        <v>9.2999999999999972</v>
      </c>
      <c r="H76" s="5"/>
    </row>
    <row r="77" spans="2:8" s="9" customFormat="1">
      <c r="B77" s="93"/>
      <c r="C77" s="93"/>
      <c r="D77" s="14">
        <v>112</v>
      </c>
      <c r="E77" s="13"/>
      <c r="F77" s="14">
        <v>127</v>
      </c>
      <c r="G77" s="13">
        <f>F77-D77</f>
        <v>15</v>
      </c>
      <c r="H77" s="5"/>
    </row>
    <row r="78" spans="2:8" s="9" customFormat="1">
      <c r="B78" s="93"/>
      <c r="C78" s="94"/>
      <c r="D78" s="14">
        <v>112</v>
      </c>
      <c r="E78" s="13"/>
      <c r="F78" s="14">
        <v>129</v>
      </c>
      <c r="G78" s="13">
        <f>F78-D78</f>
        <v>17</v>
      </c>
      <c r="H78" s="5"/>
    </row>
    <row r="79" spans="2:8" s="9" customFormat="1">
      <c r="B79" s="93"/>
      <c r="C79" s="92" t="s">
        <v>428</v>
      </c>
      <c r="D79" s="14">
        <v>122</v>
      </c>
      <c r="E79" s="13">
        <v>118</v>
      </c>
      <c r="F79" s="14"/>
      <c r="G79" s="13">
        <f t="shared" ref="G79:G85" si="2">E79-D79</f>
        <v>-4</v>
      </c>
      <c r="H79" s="5"/>
    </row>
    <row r="80" spans="2:8" s="9" customFormat="1">
      <c r="B80" s="93"/>
      <c r="C80" s="93"/>
      <c r="D80" s="14">
        <v>123</v>
      </c>
      <c r="E80" s="13">
        <v>117.7</v>
      </c>
      <c r="F80" s="14"/>
      <c r="G80" s="13">
        <f t="shared" si="2"/>
        <v>-5.2999999999999972</v>
      </c>
      <c r="H80" s="5"/>
    </row>
    <row r="81" spans="2:8" s="9" customFormat="1">
      <c r="B81" s="93"/>
      <c r="C81" s="94"/>
      <c r="D81" s="14">
        <v>119</v>
      </c>
      <c r="E81" s="13">
        <v>117.7</v>
      </c>
      <c r="F81" s="14"/>
      <c r="G81" s="13">
        <f t="shared" si="2"/>
        <v>-1.2999999999999972</v>
      </c>
      <c r="H81" s="5"/>
    </row>
    <row r="82" spans="2:8" s="9" customFormat="1">
      <c r="B82" s="93"/>
      <c r="C82" s="92" t="s">
        <v>450</v>
      </c>
      <c r="D82" s="14">
        <v>65.400000000000006</v>
      </c>
      <c r="E82" s="13">
        <v>58.7</v>
      </c>
      <c r="F82" s="14"/>
      <c r="G82" s="13">
        <f t="shared" si="2"/>
        <v>-6.7000000000000028</v>
      </c>
      <c r="H82" s="5"/>
    </row>
    <row r="83" spans="2:8" s="9" customFormat="1">
      <c r="B83" s="93"/>
      <c r="C83" s="94"/>
      <c r="D83" s="14">
        <v>66</v>
      </c>
      <c r="E83" s="13">
        <v>58.7</v>
      </c>
      <c r="F83" s="14"/>
      <c r="G83" s="13">
        <f t="shared" si="2"/>
        <v>-7.2999999999999972</v>
      </c>
      <c r="H83" s="5"/>
    </row>
    <row r="84" spans="2:8" s="9" customFormat="1">
      <c r="B84" s="93"/>
      <c r="C84" s="92" t="s">
        <v>440</v>
      </c>
      <c r="D84" s="14">
        <v>75</v>
      </c>
      <c r="E84" s="13">
        <v>69</v>
      </c>
      <c r="F84" s="14"/>
      <c r="G84" s="13">
        <f t="shared" si="2"/>
        <v>-6</v>
      </c>
      <c r="H84" s="5"/>
    </row>
    <row r="85" spans="2:8" s="9" customFormat="1">
      <c r="B85" s="93"/>
      <c r="C85" s="94"/>
      <c r="D85" s="14">
        <v>75</v>
      </c>
      <c r="E85" s="13">
        <v>69</v>
      </c>
      <c r="F85" s="14"/>
      <c r="G85" s="13">
        <f t="shared" si="2"/>
        <v>-6</v>
      </c>
      <c r="H85" s="5"/>
    </row>
    <row r="86" spans="2:8" s="9" customFormat="1">
      <c r="B86" s="93"/>
      <c r="C86" s="92" t="s">
        <v>428</v>
      </c>
      <c r="D86" s="14">
        <v>117.5</v>
      </c>
      <c r="E86" s="13"/>
      <c r="F86" s="14">
        <v>123</v>
      </c>
      <c r="G86" s="13">
        <f>F86-D86</f>
        <v>5.5</v>
      </c>
      <c r="H86" s="5"/>
    </row>
    <row r="87" spans="2:8" s="9" customFormat="1">
      <c r="B87" s="44" t="s">
        <v>458</v>
      </c>
      <c r="C87" s="93"/>
      <c r="D87" s="14">
        <v>118</v>
      </c>
      <c r="E87" s="13"/>
      <c r="F87" s="14"/>
      <c r="G87" s="13"/>
      <c r="H87" s="13" t="s">
        <v>13</v>
      </c>
    </row>
    <row r="88" spans="2:8" s="9" customFormat="1">
      <c r="B88" s="44" t="s">
        <v>459</v>
      </c>
      <c r="C88" s="93"/>
      <c r="D88" s="14"/>
      <c r="E88" s="13"/>
      <c r="F88" s="8">
        <v>136.5</v>
      </c>
      <c r="G88" s="13">
        <f>F88-D87</f>
        <v>18.5</v>
      </c>
      <c r="H88" s="13"/>
    </row>
    <row r="89" spans="2:8" s="9" customFormat="1">
      <c r="B89" s="44" t="s">
        <v>458</v>
      </c>
      <c r="C89" s="93"/>
      <c r="D89" s="14">
        <v>117</v>
      </c>
      <c r="E89" s="13"/>
      <c r="F89" s="14"/>
      <c r="G89" s="13"/>
      <c r="H89" s="13" t="s">
        <v>13</v>
      </c>
    </row>
    <row r="90" spans="2:8" s="9" customFormat="1">
      <c r="B90" s="44" t="s">
        <v>459</v>
      </c>
      <c r="C90" s="94"/>
      <c r="D90" s="14"/>
      <c r="E90" s="13"/>
      <c r="F90" s="14">
        <v>136.5</v>
      </c>
      <c r="G90" s="13">
        <f>F90-D89</f>
        <v>19.5</v>
      </c>
      <c r="H90" s="13"/>
    </row>
    <row r="91" spans="2:8" s="9" customFormat="1">
      <c r="B91" s="44" t="s">
        <v>458</v>
      </c>
      <c r="C91" s="92" t="s">
        <v>450</v>
      </c>
      <c r="D91" s="14">
        <v>60</v>
      </c>
      <c r="E91" s="13"/>
      <c r="F91" s="14"/>
      <c r="G91" s="13"/>
      <c r="H91" s="13" t="s">
        <v>13</v>
      </c>
    </row>
    <row r="92" spans="2:8" s="9" customFormat="1">
      <c r="B92" s="44" t="s">
        <v>459</v>
      </c>
      <c r="C92" s="93"/>
      <c r="D92" s="14"/>
      <c r="E92" s="13"/>
      <c r="F92" s="14">
        <v>74</v>
      </c>
      <c r="G92" s="13">
        <f>F92-D91</f>
        <v>14</v>
      </c>
      <c r="H92" s="13"/>
    </row>
    <row r="93" spans="2:8" s="9" customFormat="1">
      <c r="B93" s="44" t="s">
        <v>458</v>
      </c>
      <c r="C93" s="93"/>
      <c r="D93" s="14">
        <v>60</v>
      </c>
      <c r="E93" s="13"/>
      <c r="F93" s="14"/>
      <c r="G93" s="13"/>
      <c r="H93" s="13" t="s">
        <v>13</v>
      </c>
    </row>
    <row r="94" spans="2:8" s="9" customFormat="1">
      <c r="B94" s="43" t="s">
        <v>459</v>
      </c>
      <c r="C94" s="94"/>
      <c r="D94" s="14"/>
      <c r="E94" s="13"/>
      <c r="F94" s="14">
        <v>72</v>
      </c>
      <c r="G94" s="13">
        <f>F94-D93</f>
        <v>12</v>
      </c>
      <c r="H94" s="5"/>
    </row>
    <row r="95" spans="2:8" s="9" customFormat="1">
      <c r="B95" s="92" t="s">
        <v>459</v>
      </c>
      <c r="C95" s="92" t="s">
        <v>450</v>
      </c>
      <c r="D95" s="14">
        <v>63</v>
      </c>
      <c r="E95" s="13">
        <v>61</v>
      </c>
      <c r="F95" s="14"/>
      <c r="G95" s="13">
        <f>E95-D95</f>
        <v>-2</v>
      </c>
      <c r="H95" s="5"/>
    </row>
    <row r="96" spans="2:8" s="9" customFormat="1">
      <c r="B96" s="93"/>
      <c r="C96" s="94"/>
      <c r="D96" s="14">
        <v>63</v>
      </c>
      <c r="E96" s="13">
        <v>61</v>
      </c>
      <c r="F96" s="14"/>
      <c r="G96" s="13">
        <f>E96-D96</f>
        <v>-2</v>
      </c>
      <c r="H96" s="5"/>
    </row>
    <row r="97" spans="2:8" s="9" customFormat="1">
      <c r="B97" s="93"/>
      <c r="C97" s="92" t="s">
        <v>428</v>
      </c>
      <c r="D97" s="14">
        <v>122</v>
      </c>
      <c r="E97" s="13">
        <v>118</v>
      </c>
      <c r="F97" s="14"/>
      <c r="G97" s="13">
        <f>E97-D97</f>
        <v>-4</v>
      </c>
      <c r="H97" s="5"/>
    </row>
    <row r="98" spans="2:8" s="9" customFormat="1">
      <c r="B98" s="93"/>
      <c r="C98" s="94"/>
      <c r="D98" s="14">
        <v>121</v>
      </c>
      <c r="E98" s="13">
        <v>118</v>
      </c>
      <c r="F98" s="14"/>
      <c r="G98" s="13">
        <f>E98-D98</f>
        <v>-3</v>
      </c>
      <c r="H98" s="5"/>
    </row>
    <row r="99" spans="2:8" s="9" customFormat="1">
      <c r="B99" s="93"/>
      <c r="C99" s="92" t="s">
        <v>440</v>
      </c>
      <c r="D99" s="14">
        <v>69.7</v>
      </c>
      <c r="E99" s="13"/>
      <c r="F99" s="14">
        <v>82</v>
      </c>
      <c r="G99" s="13">
        <f>F99-D99</f>
        <v>12.299999999999997</v>
      </c>
      <c r="H99" s="5"/>
    </row>
    <row r="100" spans="2:8" s="9" customFormat="1">
      <c r="B100" s="93"/>
      <c r="C100" s="93"/>
      <c r="D100" s="14">
        <v>69.7</v>
      </c>
      <c r="E100" s="13"/>
      <c r="F100" s="14">
        <v>82</v>
      </c>
      <c r="G100" s="13">
        <f>F100-D100</f>
        <v>12.299999999999997</v>
      </c>
      <c r="H100" s="5"/>
    </row>
    <row r="101" spans="2:8" s="9" customFormat="1">
      <c r="B101" s="93"/>
      <c r="C101" s="93"/>
      <c r="D101" s="14">
        <v>70.900000000000006</v>
      </c>
      <c r="E101" s="13"/>
      <c r="F101" s="14">
        <v>90</v>
      </c>
      <c r="G101" s="13">
        <f>F101-D101</f>
        <v>19.099999999999994</v>
      </c>
      <c r="H101" s="5"/>
    </row>
    <row r="102" spans="2:8" s="9" customFormat="1">
      <c r="B102" s="93"/>
      <c r="C102" s="94"/>
      <c r="D102" s="14">
        <v>70.900000000000006</v>
      </c>
      <c r="E102" s="13"/>
      <c r="F102" s="14">
        <v>90</v>
      </c>
      <c r="G102" s="13">
        <f>F102-D102</f>
        <v>19.099999999999994</v>
      </c>
      <c r="H102" s="5"/>
    </row>
    <row r="103" spans="2:8" s="9" customFormat="1">
      <c r="B103" s="93"/>
      <c r="C103" s="92" t="s">
        <v>428</v>
      </c>
      <c r="D103" s="14">
        <v>109</v>
      </c>
      <c r="E103" s="13">
        <v>104</v>
      </c>
      <c r="F103" s="14"/>
      <c r="G103" s="13">
        <f>E103-D103</f>
        <v>-5</v>
      </c>
      <c r="H103" s="5"/>
    </row>
    <row r="104" spans="2:8" s="9" customFormat="1">
      <c r="B104" s="93"/>
      <c r="C104" s="94"/>
      <c r="D104" s="14">
        <v>109</v>
      </c>
      <c r="E104" s="13">
        <v>104</v>
      </c>
      <c r="F104" s="14"/>
      <c r="G104" s="13">
        <f>E104-D104</f>
        <v>-5</v>
      </c>
      <c r="H104" s="5"/>
    </row>
    <row r="105" spans="2:8" s="9" customFormat="1">
      <c r="B105" s="93"/>
      <c r="C105" s="92" t="s">
        <v>440</v>
      </c>
      <c r="D105" s="14">
        <v>77</v>
      </c>
      <c r="E105" s="13">
        <v>70</v>
      </c>
      <c r="F105" s="14"/>
      <c r="G105" s="13">
        <f>E105-D105</f>
        <v>-7</v>
      </c>
      <c r="H105" s="5"/>
    </row>
    <row r="106" spans="2:8" s="9" customFormat="1">
      <c r="B106" s="93"/>
      <c r="C106" s="94"/>
      <c r="D106" s="14">
        <v>77</v>
      </c>
      <c r="E106" s="13">
        <v>70</v>
      </c>
      <c r="F106" s="14"/>
      <c r="G106" s="13">
        <f>E106-D106</f>
        <v>-7</v>
      </c>
      <c r="H106" s="5"/>
    </row>
    <row r="107" spans="2:8" s="9" customFormat="1">
      <c r="B107" s="93"/>
      <c r="C107" s="92" t="s">
        <v>428</v>
      </c>
      <c r="D107" s="14">
        <v>116.5</v>
      </c>
      <c r="E107" s="13"/>
      <c r="F107" s="14">
        <v>125</v>
      </c>
      <c r="G107" s="13">
        <f t="shared" ref="G107:G115" si="3">F107-D107</f>
        <v>8.5</v>
      </c>
      <c r="H107" s="5"/>
    </row>
    <row r="108" spans="2:8" s="9" customFormat="1">
      <c r="B108" s="93"/>
      <c r="C108" s="93"/>
      <c r="D108" s="14">
        <v>116.5</v>
      </c>
      <c r="E108" s="13"/>
      <c r="F108" s="14">
        <v>128</v>
      </c>
      <c r="G108" s="13">
        <f t="shared" si="3"/>
        <v>11.5</v>
      </c>
      <c r="H108" s="5"/>
    </row>
    <row r="109" spans="2:8" s="9" customFormat="1">
      <c r="B109" s="93"/>
      <c r="C109" s="93"/>
      <c r="D109" s="14">
        <v>116.5</v>
      </c>
      <c r="E109" s="13"/>
      <c r="F109" s="14">
        <v>130.30000000000001</v>
      </c>
      <c r="G109" s="13">
        <f t="shared" si="3"/>
        <v>13.800000000000011</v>
      </c>
      <c r="H109" s="5"/>
    </row>
    <row r="110" spans="2:8" s="9" customFormat="1">
      <c r="B110" s="94"/>
      <c r="C110" s="94"/>
      <c r="D110" s="14">
        <v>116.5</v>
      </c>
      <c r="E110" s="13"/>
      <c r="F110" s="14">
        <v>130.30000000000001</v>
      </c>
      <c r="G110" s="13">
        <f t="shared" si="3"/>
        <v>13.800000000000011</v>
      </c>
      <c r="H110" s="5"/>
    </row>
    <row r="111" spans="2:8" s="9" customFormat="1">
      <c r="B111" s="92" t="s">
        <v>460</v>
      </c>
      <c r="C111" s="92" t="s">
        <v>450</v>
      </c>
      <c r="D111" s="14">
        <v>80.2</v>
      </c>
      <c r="E111" s="13"/>
      <c r="F111" s="14">
        <v>88.25</v>
      </c>
      <c r="G111" s="13">
        <f t="shared" si="3"/>
        <v>8.0499999999999972</v>
      </c>
      <c r="H111" s="5"/>
    </row>
    <row r="112" spans="2:8" s="9" customFormat="1">
      <c r="B112" s="93"/>
      <c r="C112" s="93"/>
      <c r="D112" s="14">
        <v>80.2</v>
      </c>
      <c r="E112" s="13"/>
      <c r="F112" s="14">
        <v>92.3</v>
      </c>
      <c r="G112" s="13">
        <f t="shared" si="3"/>
        <v>12.099999999999994</v>
      </c>
      <c r="H112" s="5"/>
    </row>
    <row r="113" spans="2:8" s="9" customFormat="1">
      <c r="B113" s="93"/>
      <c r="C113" s="94"/>
      <c r="D113" s="14">
        <v>80.2</v>
      </c>
      <c r="E113" s="13"/>
      <c r="F113" s="14">
        <v>99</v>
      </c>
      <c r="G113" s="13">
        <f t="shared" si="3"/>
        <v>18.799999999999997</v>
      </c>
      <c r="H113" s="5"/>
    </row>
    <row r="114" spans="2:8" s="9" customFormat="1">
      <c r="B114" s="93"/>
      <c r="C114" s="92" t="s">
        <v>461</v>
      </c>
      <c r="D114" s="14">
        <v>65.400000000000006</v>
      </c>
      <c r="E114" s="13"/>
      <c r="F114" s="14">
        <v>72</v>
      </c>
      <c r="G114" s="13">
        <f t="shared" si="3"/>
        <v>6.5999999999999943</v>
      </c>
      <c r="H114" s="5"/>
    </row>
    <row r="115" spans="2:8" s="9" customFormat="1">
      <c r="B115" s="93"/>
      <c r="C115" s="94"/>
      <c r="D115" s="14">
        <v>65.400000000000006</v>
      </c>
      <c r="E115" s="13"/>
      <c r="F115" s="14">
        <v>76.2</v>
      </c>
      <c r="G115" s="13">
        <f t="shared" si="3"/>
        <v>10.799999999999997</v>
      </c>
      <c r="H115" s="5"/>
    </row>
    <row r="116" spans="2:8" s="9" customFormat="1">
      <c r="B116" s="93"/>
      <c r="C116" s="92" t="s">
        <v>450</v>
      </c>
      <c r="D116" s="14">
        <v>106.5</v>
      </c>
      <c r="E116" s="13">
        <v>100</v>
      </c>
      <c r="F116" s="14"/>
      <c r="G116" s="13">
        <f>E116-D116</f>
        <v>-6.5</v>
      </c>
      <c r="H116" s="5"/>
    </row>
    <row r="117" spans="2:8" s="9" customFormat="1">
      <c r="B117" s="93"/>
      <c r="C117" s="94"/>
      <c r="D117" s="14">
        <v>106.5</v>
      </c>
      <c r="E117" s="13">
        <v>100</v>
      </c>
      <c r="F117" s="14"/>
      <c r="G117" s="13">
        <f>E117-D117</f>
        <v>-6.5</v>
      </c>
      <c r="H117" s="5"/>
    </row>
    <row r="118" spans="2:8" s="9" customFormat="1">
      <c r="B118" s="93"/>
      <c r="C118" s="92" t="s">
        <v>461</v>
      </c>
      <c r="D118" s="14">
        <v>72.2</v>
      </c>
      <c r="E118" s="13"/>
      <c r="F118" s="14"/>
      <c r="G118" s="13"/>
      <c r="H118" s="13" t="s">
        <v>13</v>
      </c>
    </row>
    <row r="119" spans="2:8" s="9" customFormat="1">
      <c r="B119" s="30" t="s">
        <v>462</v>
      </c>
      <c r="C119" s="93"/>
      <c r="D119" s="14"/>
      <c r="E119" s="13"/>
      <c r="F119" s="14">
        <v>82</v>
      </c>
      <c r="G119" s="13">
        <f>F119-D118</f>
        <v>9.7999999999999972</v>
      </c>
      <c r="H119" s="5"/>
    </row>
    <row r="120" spans="2:8" s="9" customFormat="1">
      <c r="B120" s="31" t="s">
        <v>460</v>
      </c>
      <c r="C120" s="93"/>
      <c r="D120" s="14">
        <v>72.2</v>
      </c>
      <c r="E120" s="13"/>
      <c r="F120" s="14"/>
      <c r="G120" s="13"/>
      <c r="H120" s="13" t="s">
        <v>13</v>
      </c>
    </row>
    <row r="121" spans="2:8" s="9" customFormat="1">
      <c r="B121" s="92" t="s">
        <v>462</v>
      </c>
      <c r="C121" s="94"/>
      <c r="D121" s="14"/>
      <c r="E121" s="13"/>
      <c r="F121" s="14">
        <v>86.2</v>
      </c>
      <c r="G121" s="13">
        <f>F121-D120</f>
        <v>14</v>
      </c>
      <c r="H121" s="5"/>
    </row>
    <row r="122" spans="2:8" s="9" customFormat="1">
      <c r="B122" s="93"/>
      <c r="C122" s="92" t="s">
        <v>450</v>
      </c>
      <c r="D122" s="14">
        <v>86</v>
      </c>
      <c r="E122" s="13"/>
      <c r="F122" s="14">
        <v>92</v>
      </c>
      <c r="G122" s="13">
        <f t="shared" ref="G122:G128" si="4">F122-D122</f>
        <v>6</v>
      </c>
      <c r="H122" s="5"/>
    </row>
    <row r="123" spans="2:8" s="9" customFormat="1">
      <c r="B123" s="93"/>
      <c r="C123" s="94"/>
      <c r="D123" s="14">
        <v>86</v>
      </c>
      <c r="E123" s="13"/>
      <c r="F123" s="14">
        <v>92</v>
      </c>
      <c r="G123" s="13">
        <f t="shared" si="4"/>
        <v>6</v>
      </c>
      <c r="H123" s="5"/>
    </row>
    <row r="124" spans="2:8" s="9" customFormat="1">
      <c r="B124" s="93"/>
      <c r="C124" s="92" t="s">
        <v>461</v>
      </c>
      <c r="D124" s="14">
        <v>82</v>
      </c>
      <c r="E124" s="13"/>
      <c r="F124" s="14">
        <v>91</v>
      </c>
      <c r="G124" s="13">
        <f t="shared" si="4"/>
        <v>9</v>
      </c>
      <c r="H124" s="5"/>
    </row>
    <row r="125" spans="2:8" s="9" customFormat="1">
      <c r="B125" s="94"/>
      <c r="C125" s="94"/>
      <c r="D125" s="14">
        <v>82</v>
      </c>
      <c r="E125" s="13"/>
      <c r="F125" s="14">
        <v>93</v>
      </c>
      <c r="G125" s="13">
        <f t="shared" si="4"/>
        <v>11</v>
      </c>
      <c r="H125" s="5"/>
    </row>
    <row r="126" spans="2:8" s="9" customFormat="1">
      <c r="B126" s="92" t="s">
        <v>463</v>
      </c>
      <c r="C126" s="92" t="s">
        <v>461</v>
      </c>
      <c r="D126" s="14">
        <v>89</v>
      </c>
      <c r="E126" s="13"/>
      <c r="F126" s="14">
        <v>97.6</v>
      </c>
      <c r="G126" s="13">
        <f t="shared" si="4"/>
        <v>8.5999999999999943</v>
      </c>
      <c r="H126" s="5"/>
    </row>
    <row r="127" spans="2:8" s="9" customFormat="1">
      <c r="B127" s="93"/>
      <c r="C127" s="93"/>
      <c r="D127" s="14">
        <v>89</v>
      </c>
      <c r="E127" s="13"/>
      <c r="F127" s="14">
        <v>108</v>
      </c>
      <c r="G127" s="13">
        <f t="shared" si="4"/>
        <v>19</v>
      </c>
      <c r="H127" s="5"/>
    </row>
    <row r="128" spans="2:8" s="9" customFormat="1">
      <c r="B128" s="93"/>
      <c r="C128" s="94"/>
      <c r="D128" s="14">
        <v>89</v>
      </c>
      <c r="E128" s="13"/>
      <c r="F128" s="14">
        <v>111</v>
      </c>
      <c r="G128" s="13">
        <f t="shared" si="4"/>
        <v>22</v>
      </c>
      <c r="H128" s="5"/>
    </row>
    <row r="129" spans="2:8" s="9" customFormat="1">
      <c r="B129" s="93"/>
      <c r="C129" s="92" t="s">
        <v>461</v>
      </c>
      <c r="D129" s="14">
        <v>91</v>
      </c>
      <c r="E129" s="13">
        <v>84</v>
      </c>
      <c r="F129" s="14"/>
      <c r="G129" s="13">
        <f>E129-D129</f>
        <v>-7</v>
      </c>
      <c r="H129" s="5"/>
    </row>
    <row r="130" spans="2:8" s="9" customFormat="1">
      <c r="B130" s="93"/>
      <c r="C130" s="93"/>
      <c r="D130" s="14">
        <v>91</v>
      </c>
      <c r="E130" s="13">
        <v>84</v>
      </c>
      <c r="F130" s="14"/>
      <c r="G130" s="13">
        <f>E130-D130</f>
        <v>-7</v>
      </c>
      <c r="H130" s="5"/>
    </row>
    <row r="131" spans="2:8" s="9" customFormat="1">
      <c r="B131" s="93"/>
      <c r="C131" s="94"/>
      <c r="D131" s="14">
        <v>91</v>
      </c>
      <c r="E131" s="13">
        <v>84</v>
      </c>
      <c r="F131" s="14"/>
      <c r="G131" s="13">
        <f>E131-D131</f>
        <v>-7</v>
      </c>
      <c r="H131" s="5"/>
    </row>
    <row r="132" spans="2:8" s="9" customFormat="1">
      <c r="B132" s="93"/>
      <c r="C132" s="92" t="s">
        <v>450</v>
      </c>
      <c r="D132" s="14">
        <v>82</v>
      </c>
      <c r="E132" s="13"/>
      <c r="F132" s="14">
        <v>90</v>
      </c>
      <c r="G132" s="13">
        <f>F132-D132</f>
        <v>8</v>
      </c>
      <c r="H132" s="5"/>
    </row>
    <row r="133" spans="2:8" s="9" customFormat="1">
      <c r="B133" s="93"/>
      <c r="C133" s="93"/>
      <c r="D133" s="14">
        <v>82</v>
      </c>
      <c r="E133" s="13"/>
      <c r="F133" s="14">
        <v>95.5</v>
      </c>
      <c r="G133" s="13">
        <f>F133-D133</f>
        <v>13.5</v>
      </c>
      <c r="H133" s="5"/>
    </row>
    <row r="134" spans="2:8" s="9" customFormat="1">
      <c r="B134" s="93"/>
      <c r="C134" s="93"/>
      <c r="D134" s="14">
        <v>82</v>
      </c>
      <c r="E134" s="13"/>
      <c r="F134" s="14">
        <v>100</v>
      </c>
      <c r="G134" s="13">
        <f>F134-D134</f>
        <v>18</v>
      </c>
      <c r="H134" s="5"/>
    </row>
    <row r="135" spans="2:8" s="9" customFormat="1">
      <c r="B135" s="93"/>
      <c r="C135" s="93"/>
      <c r="D135" s="14">
        <v>106</v>
      </c>
      <c r="E135" s="13">
        <v>103</v>
      </c>
      <c r="F135" s="14"/>
      <c r="G135" s="13">
        <f>E135-D135</f>
        <v>-3</v>
      </c>
      <c r="H135" s="5"/>
    </row>
    <row r="136" spans="2:8" s="9" customFormat="1">
      <c r="B136" s="93"/>
      <c r="C136" s="93"/>
      <c r="D136" s="14">
        <v>106</v>
      </c>
      <c r="E136" s="13">
        <v>103</v>
      </c>
      <c r="F136" s="14"/>
      <c r="G136" s="13">
        <f>E136-D136</f>
        <v>-3</v>
      </c>
      <c r="H136" s="5"/>
    </row>
    <row r="137" spans="2:8" s="9" customFormat="1">
      <c r="B137" s="93"/>
      <c r="C137" s="93"/>
      <c r="D137" s="14">
        <v>106</v>
      </c>
      <c r="E137" s="13">
        <v>103</v>
      </c>
      <c r="F137" s="14"/>
      <c r="G137" s="13">
        <f>E137-D137</f>
        <v>-3</v>
      </c>
      <c r="H137" s="5"/>
    </row>
    <row r="138" spans="2:8" s="9" customFormat="1">
      <c r="B138" s="93"/>
      <c r="C138" s="93"/>
      <c r="D138" s="14">
        <v>110.5</v>
      </c>
      <c r="E138" s="13"/>
      <c r="F138" s="14">
        <v>117.3</v>
      </c>
      <c r="G138" s="13">
        <f t="shared" ref="G138:G144" si="5">F138-D138</f>
        <v>6.7999999999999972</v>
      </c>
      <c r="H138" s="5"/>
    </row>
    <row r="139" spans="2:8" s="9" customFormat="1">
      <c r="B139" s="93"/>
      <c r="C139" s="93"/>
      <c r="D139" s="14">
        <v>110.5</v>
      </c>
      <c r="E139" s="13"/>
      <c r="F139" s="14">
        <v>121.7</v>
      </c>
      <c r="G139" s="13">
        <f t="shared" si="5"/>
        <v>11.200000000000003</v>
      </c>
      <c r="H139" s="5"/>
    </row>
    <row r="140" spans="2:8" s="9" customFormat="1">
      <c r="B140" s="94"/>
      <c r="C140" s="94"/>
      <c r="D140" s="14">
        <v>110.5</v>
      </c>
      <c r="E140" s="13"/>
      <c r="F140" s="14">
        <v>121.7</v>
      </c>
      <c r="G140" s="13">
        <f t="shared" si="5"/>
        <v>11.200000000000003</v>
      </c>
      <c r="H140" s="5"/>
    </row>
    <row r="141" spans="2:8" s="9" customFormat="1">
      <c r="B141" s="92" t="s">
        <v>464</v>
      </c>
      <c r="C141" s="92" t="s">
        <v>465</v>
      </c>
      <c r="D141" s="14">
        <v>84.35</v>
      </c>
      <c r="E141" s="13"/>
      <c r="F141" s="14">
        <v>97.25</v>
      </c>
      <c r="G141" s="13">
        <f t="shared" si="5"/>
        <v>12.900000000000006</v>
      </c>
      <c r="H141" s="5"/>
    </row>
    <row r="142" spans="2:8" s="9" customFormat="1">
      <c r="B142" s="93"/>
      <c r="C142" s="93"/>
      <c r="D142" s="14">
        <v>84.35</v>
      </c>
      <c r="E142" s="13"/>
      <c r="F142" s="14">
        <v>97.25</v>
      </c>
      <c r="G142" s="13">
        <f t="shared" si="5"/>
        <v>12.900000000000006</v>
      </c>
      <c r="H142" s="5"/>
    </row>
    <row r="143" spans="2:8" s="9" customFormat="1">
      <c r="B143" s="93"/>
      <c r="C143" s="93"/>
      <c r="D143" s="14">
        <v>84.35</v>
      </c>
      <c r="E143" s="13"/>
      <c r="F143" s="14">
        <v>101.1</v>
      </c>
      <c r="G143" s="13">
        <f t="shared" si="5"/>
        <v>16.75</v>
      </c>
      <c r="H143" s="5"/>
    </row>
    <row r="144" spans="2:8" s="9" customFormat="1">
      <c r="B144" s="93"/>
      <c r="C144" s="93"/>
      <c r="D144" s="14">
        <v>84.35</v>
      </c>
      <c r="E144" s="13"/>
      <c r="F144" s="14">
        <v>101.1</v>
      </c>
      <c r="G144" s="13">
        <f t="shared" si="5"/>
        <v>16.75</v>
      </c>
      <c r="H144" s="5"/>
    </row>
    <row r="145" spans="2:8" s="9" customFormat="1">
      <c r="B145" s="93"/>
      <c r="C145" s="93"/>
      <c r="D145" s="14">
        <v>91</v>
      </c>
      <c r="E145" s="13">
        <v>84</v>
      </c>
      <c r="F145" s="14"/>
      <c r="G145" s="13">
        <f>E145-D145</f>
        <v>-7</v>
      </c>
      <c r="H145" s="5"/>
    </row>
    <row r="146" spans="2:8" s="9" customFormat="1">
      <c r="B146" s="93"/>
      <c r="C146" s="93"/>
      <c r="D146" s="14">
        <v>91</v>
      </c>
      <c r="E146" s="13">
        <v>84</v>
      </c>
      <c r="F146" s="14"/>
      <c r="G146" s="13">
        <f>E146-D146</f>
        <v>-7</v>
      </c>
      <c r="H146" s="5"/>
    </row>
    <row r="147" spans="2:8" s="9" customFormat="1">
      <c r="B147" s="93"/>
      <c r="C147" s="93"/>
      <c r="D147" s="14">
        <v>91</v>
      </c>
      <c r="E147" s="13">
        <v>84</v>
      </c>
      <c r="F147" s="14"/>
      <c r="G147" s="13">
        <f>E147-D147</f>
        <v>-7</v>
      </c>
      <c r="H147" s="5"/>
    </row>
    <row r="148" spans="2:8" s="9" customFormat="1">
      <c r="B148" s="93"/>
      <c r="C148" s="93"/>
      <c r="D148" s="14">
        <v>91</v>
      </c>
      <c r="E148" s="13">
        <v>84</v>
      </c>
      <c r="F148" s="14"/>
      <c r="G148" s="13">
        <f>E148-D148</f>
        <v>-7</v>
      </c>
      <c r="H148" s="5"/>
    </row>
    <row r="149" spans="2:8" s="9" customFormat="1">
      <c r="B149" s="93"/>
      <c r="C149" s="93"/>
      <c r="D149" s="14">
        <v>85</v>
      </c>
      <c r="E149" s="13"/>
      <c r="F149" s="14">
        <v>92</v>
      </c>
      <c r="G149" s="13">
        <f t="shared" ref="G149:G156" si="6">F149-D149</f>
        <v>7</v>
      </c>
      <c r="H149" s="5"/>
    </row>
    <row r="150" spans="2:8" s="9" customFormat="1">
      <c r="B150" s="93"/>
      <c r="C150" s="93"/>
      <c r="D150" s="14">
        <v>85</v>
      </c>
      <c r="E150" s="13"/>
      <c r="F150" s="14">
        <v>92</v>
      </c>
      <c r="G150" s="13">
        <f t="shared" si="6"/>
        <v>7</v>
      </c>
      <c r="H150" s="5"/>
    </row>
    <row r="151" spans="2:8" s="9" customFormat="1">
      <c r="B151" s="93"/>
      <c r="C151" s="93"/>
      <c r="D151" s="14">
        <v>85</v>
      </c>
      <c r="E151" s="13"/>
      <c r="F151" s="14">
        <v>95.7</v>
      </c>
      <c r="G151" s="13">
        <f t="shared" si="6"/>
        <v>10.700000000000003</v>
      </c>
      <c r="H151" s="5"/>
    </row>
    <row r="152" spans="2:8" s="9" customFormat="1">
      <c r="B152" s="93"/>
      <c r="C152" s="93"/>
      <c r="D152" s="14">
        <v>85</v>
      </c>
      <c r="E152" s="13"/>
      <c r="F152" s="14">
        <v>96</v>
      </c>
      <c r="G152" s="13">
        <f t="shared" si="6"/>
        <v>11</v>
      </c>
      <c r="H152" s="5"/>
    </row>
    <row r="153" spans="2:8" s="9" customFormat="1">
      <c r="B153" s="93"/>
      <c r="C153" s="93"/>
      <c r="D153" s="14">
        <v>87</v>
      </c>
      <c r="E153" s="13"/>
      <c r="F153" s="14">
        <v>94.2</v>
      </c>
      <c r="G153" s="13">
        <f t="shared" si="6"/>
        <v>7.2000000000000028</v>
      </c>
      <c r="H153" s="5"/>
    </row>
    <row r="154" spans="2:8" s="9" customFormat="1">
      <c r="B154" s="93"/>
      <c r="C154" s="93"/>
      <c r="D154" s="14">
        <v>87</v>
      </c>
      <c r="E154" s="13"/>
      <c r="F154" s="14">
        <v>94.2</v>
      </c>
      <c r="G154" s="13">
        <f t="shared" si="6"/>
        <v>7.2000000000000028</v>
      </c>
      <c r="H154" s="5"/>
    </row>
    <row r="155" spans="2:8" s="9" customFormat="1">
      <c r="B155" s="93"/>
      <c r="C155" s="93"/>
      <c r="D155" s="14">
        <v>87</v>
      </c>
      <c r="E155" s="13"/>
      <c r="F155" s="14">
        <v>96.4</v>
      </c>
      <c r="G155" s="13">
        <f t="shared" si="6"/>
        <v>9.4000000000000057</v>
      </c>
      <c r="H155" s="5"/>
    </row>
    <row r="156" spans="2:8" s="9" customFormat="1">
      <c r="B156" s="93"/>
      <c r="C156" s="93"/>
      <c r="D156" s="14">
        <v>87</v>
      </c>
      <c r="E156" s="13"/>
      <c r="F156" s="14">
        <v>96.4</v>
      </c>
      <c r="G156" s="13">
        <f t="shared" si="6"/>
        <v>9.4000000000000057</v>
      </c>
      <c r="H156" s="5"/>
    </row>
    <row r="157" spans="2:8" s="9" customFormat="1">
      <c r="B157" s="93"/>
      <c r="C157" s="93"/>
      <c r="D157" s="14">
        <v>83</v>
      </c>
      <c r="E157" s="13">
        <v>78</v>
      </c>
      <c r="F157" s="14"/>
      <c r="G157" s="13">
        <f>E157-D157</f>
        <v>-5</v>
      </c>
      <c r="H157" s="5"/>
    </row>
    <row r="158" spans="2:8" s="9" customFormat="1">
      <c r="B158" s="93"/>
      <c r="C158" s="93"/>
      <c r="D158" s="14">
        <v>83</v>
      </c>
      <c r="E158" s="13">
        <v>78</v>
      </c>
      <c r="F158" s="14"/>
      <c r="G158" s="13">
        <f>E158-D158</f>
        <v>-5</v>
      </c>
      <c r="H158" s="5"/>
    </row>
    <row r="159" spans="2:8" s="9" customFormat="1">
      <c r="B159" s="93"/>
      <c r="C159" s="93"/>
      <c r="D159" s="14">
        <v>83</v>
      </c>
      <c r="E159" s="13">
        <v>78</v>
      </c>
      <c r="F159" s="14"/>
      <c r="G159" s="13">
        <f>E159-D159</f>
        <v>-5</v>
      </c>
      <c r="H159" s="5"/>
    </row>
    <row r="160" spans="2:8" s="9" customFormat="1">
      <c r="B160" s="93"/>
      <c r="C160" s="94"/>
      <c r="D160" s="14">
        <v>83</v>
      </c>
      <c r="E160" s="13">
        <v>78</v>
      </c>
      <c r="F160" s="14"/>
      <c r="G160" s="13">
        <f>E160-D160</f>
        <v>-5</v>
      </c>
      <c r="H160" s="5"/>
    </row>
    <row r="161" spans="2:8" s="9" customFormat="1">
      <c r="B161" s="93"/>
      <c r="C161" s="92" t="s">
        <v>466</v>
      </c>
      <c r="D161" s="14">
        <v>67.5</v>
      </c>
      <c r="E161" s="13"/>
      <c r="F161" s="14">
        <v>82</v>
      </c>
      <c r="G161" s="13">
        <f>F161-D161</f>
        <v>14.5</v>
      </c>
      <c r="H161" s="5"/>
    </row>
    <row r="162" spans="2:8" s="9" customFormat="1">
      <c r="B162" s="93"/>
      <c r="C162" s="93"/>
      <c r="D162" s="14">
        <v>67.5</v>
      </c>
      <c r="E162" s="13"/>
      <c r="F162" s="14">
        <v>82</v>
      </c>
      <c r="G162" s="13">
        <f>F162-D162</f>
        <v>14.5</v>
      </c>
      <c r="H162" s="5"/>
    </row>
    <row r="163" spans="2:8" s="9" customFormat="1">
      <c r="B163" s="93"/>
      <c r="C163" s="93"/>
      <c r="D163" s="14">
        <v>67.5</v>
      </c>
      <c r="E163" s="13"/>
      <c r="F163" s="14">
        <v>90</v>
      </c>
      <c r="G163" s="13">
        <f>F163-D163</f>
        <v>22.5</v>
      </c>
      <c r="H163" s="5"/>
    </row>
    <row r="164" spans="2:8" s="9" customFormat="1">
      <c r="B164" s="94"/>
      <c r="C164" s="94"/>
      <c r="D164" s="14">
        <v>67.5</v>
      </c>
      <c r="E164" s="13"/>
      <c r="F164" s="14">
        <v>94.9</v>
      </c>
      <c r="G164" s="13">
        <f>F164-D164</f>
        <v>27.400000000000006</v>
      </c>
      <c r="H164" s="5"/>
    </row>
    <row r="165" spans="2:8" s="9" customFormat="1">
      <c r="B165" s="92" t="s">
        <v>467</v>
      </c>
      <c r="C165" s="92" t="s">
        <v>466</v>
      </c>
      <c r="D165" s="14">
        <v>80.2</v>
      </c>
      <c r="E165" s="13">
        <v>72</v>
      </c>
      <c r="F165" s="14"/>
      <c r="G165" s="13">
        <f>E165-D165</f>
        <v>-8.2000000000000028</v>
      </c>
      <c r="H165" s="5"/>
    </row>
    <row r="166" spans="2:8" s="9" customFormat="1">
      <c r="B166" s="93"/>
      <c r="C166" s="93"/>
      <c r="D166" s="14">
        <v>80.2</v>
      </c>
      <c r="E166" s="13">
        <v>72</v>
      </c>
      <c r="F166" s="14"/>
      <c r="G166" s="13">
        <f t="shared" ref="G166:G167" si="7">E166-D166</f>
        <v>-8.2000000000000028</v>
      </c>
      <c r="H166" s="5"/>
    </row>
    <row r="167" spans="2:8" s="9" customFormat="1">
      <c r="B167" s="93"/>
      <c r="C167" s="94"/>
      <c r="D167" s="14">
        <v>80.2</v>
      </c>
      <c r="E167" s="13">
        <v>72</v>
      </c>
      <c r="F167" s="14"/>
      <c r="G167" s="13">
        <f t="shared" si="7"/>
        <v>-8.2000000000000028</v>
      </c>
      <c r="H167" s="5"/>
    </row>
    <row r="168" spans="2:8" s="9" customFormat="1">
      <c r="B168" s="93"/>
      <c r="C168" s="92" t="s">
        <v>465</v>
      </c>
      <c r="D168" s="14">
        <v>63.3</v>
      </c>
      <c r="E168" s="13">
        <v>59</v>
      </c>
      <c r="F168" s="14"/>
      <c r="G168" s="13">
        <f>E168-D168</f>
        <v>-4.2999999999999972</v>
      </c>
      <c r="H168" s="5"/>
    </row>
    <row r="169" spans="2:8" s="9" customFormat="1">
      <c r="B169" s="93"/>
      <c r="C169" s="93"/>
      <c r="D169" s="14">
        <v>63.3</v>
      </c>
      <c r="E169" s="13">
        <v>59</v>
      </c>
      <c r="F169" s="14"/>
      <c r="G169" s="13">
        <f t="shared" ref="G169:G170" si="8">E169-D169</f>
        <v>-4.2999999999999972</v>
      </c>
      <c r="H169" s="5"/>
    </row>
    <row r="170" spans="2:8" s="9" customFormat="1">
      <c r="B170" s="93"/>
      <c r="C170" s="93"/>
      <c r="D170" s="14">
        <v>63.3</v>
      </c>
      <c r="E170" s="13">
        <v>59</v>
      </c>
      <c r="F170" s="14"/>
      <c r="G170" s="13">
        <f t="shared" si="8"/>
        <v>-4.2999999999999972</v>
      </c>
      <c r="H170" s="5"/>
    </row>
    <row r="171" spans="2:8" s="9" customFormat="1">
      <c r="B171" s="93"/>
      <c r="C171" s="93"/>
      <c r="D171" s="14">
        <v>67</v>
      </c>
      <c r="E171" s="13"/>
      <c r="F171" s="14">
        <v>78</v>
      </c>
      <c r="G171" s="13">
        <f>F171-D171</f>
        <v>11</v>
      </c>
      <c r="H171" s="5"/>
    </row>
    <row r="172" spans="2:8" s="9" customFormat="1">
      <c r="B172" s="93"/>
      <c r="C172" s="93"/>
      <c r="D172" s="14">
        <v>67</v>
      </c>
      <c r="E172" s="13"/>
      <c r="F172" s="14">
        <v>81</v>
      </c>
      <c r="G172" s="13">
        <f t="shared" ref="G172:G174" si="9">F172-D172</f>
        <v>14</v>
      </c>
      <c r="H172" s="5"/>
    </row>
    <row r="173" spans="2:8" s="9" customFormat="1">
      <c r="B173" s="93"/>
      <c r="C173" s="93"/>
      <c r="D173" s="14">
        <v>67</v>
      </c>
      <c r="E173" s="13"/>
      <c r="F173" s="14">
        <v>84</v>
      </c>
      <c r="G173" s="13">
        <f t="shared" si="9"/>
        <v>17</v>
      </c>
      <c r="H173" s="5"/>
    </row>
    <row r="174" spans="2:8" s="9" customFormat="1">
      <c r="B174" s="93"/>
      <c r="C174" s="93"/>
      <c r="D174" s="14">
        <v>67</v>
      </c>
      <c r="E174" s="13"/>
      <c r="F174" s="14">
        <v>85.5</v>
      </c>
      <c r="G174" s="13">
        <f t="shared" si="9"/>
        <v>18.5</v>
      </c>
      <c r="H174" s="5"/>
    </row>
    <row r="175" spans="2:8" s="9" customFormat="1">
      <c r="B175" s="93"/>
      <c r="C175" s="93"/>
      <c r="D175" s="14">
        <v>78</v>
      </c>
      <c r="E175" s="13">
        <v>76</v>
      </c>
      <c r="F175" s="14"/>
      <c r="G175" s="13">
        <f>E175-D175</f>
        <v>-2</v>
      </c>
      <c r="H175" s="5"/>
    </row>
    <row r="176" spans="2:8" s="9" customFormat="1">
      <c r="B176" s="93"/>
      <c r="C176" s="93"/>
      <c r="D176" s="14">
        <v>78</v>
      </c>
      <c r="E176" s="13">
        <v>76</v>
      </c>
      <c r="F176" s="14"/>
      <c r="G176" s="13">
        <f t="shared" ref="G176:G180" si="10">E176-D176</f>
        <v>-2</v>
      </c>
      <c r="H176" s="5"/>
    </row>
    <row r="177" spans="2:8" s="9" customFormat="1">
      <c r="B177" s="93"/>
      <c r="C177" s="93"/>
      <c r="D177" s="14">
        <v>78</v>
      </c>
      <c r="E177" s="13">
        <v>76</v>
      </c>
      <c r="F177" s="14"/>
      <c r="G177" s="13">
        <f t="shared" si="10"/>
        <v>-2</v>
      </c>
      <c r="H177" s="5"/>
    </row>
    <row r="178" spans="2:8" s="9" customFormat="1">
      <c r="B178" s="93"/>
      <c r="C178" s="94"/>
      <c r="D178" s="14">
        <v>78</v>
      </c>
      <c r="E178" s="13">
        <v>76</v>
      </c>
      <c r="F178" s="14"/>
      <c r="G178" s="13">
        <f t="shared" si="10"/>
        <v>-2</v>
      </c>
      <c r="H178" s="5"/>
    </row>
    <row r="179" spans="2:8" s="9" customFormat="1">
      <c r="B179" s="93"/>
      <c r="C179" s="92" t="s">
        <v>466</v>
      </c>
      <c r="D179" s="14">
        <v>67.2</v>
      </c>
      <c r="E179" s="13">
        <v>64</v>
      </c>
      <c r="F179" s="14"/>
      <c r="G179" s="13">
        <f t="shared" si="10"/>
        <v>-3.2000000000000028</v>
      </c>
      <c r="H179" s="5"/>
    </row>
    <row r="180" spans="2:8" s="9" customFormat="1">
      <c r="B180" s="93"/>
      <c r="C180" s="94"/>
      <c r="D180" s="14">
        <v>67.2</v>
      </c>
      <c r="E180" s="13">
        <v>64</v>
      </c>
      <c r="F180" s="14"/>
      <c r="G180" s="13">
        <f t="shared" si="10"/>
        <v>-3.2000000000000028</v>
      </c>
      <c r="H180" s="5"/>
    </row>
    <row r="181" spans="2:8" s="9" customFormat="1">
      <c r="B181" s="93"/>
      <c r="C181" s="92" t="s">
        <v>465</v>
      </c>
      <c r="D181" s="14">
        <v>78</v>
      </c>
      <c r="E181" s="13"/>
      <c r="F181" s="14">
        <v>92</v>
      </c>
      <c r="G181" s="13">
        <f>F181-D181</f>
        <v>14</v>
      </c>
      <c r="H181" s="5"/>
    </row>
    <row r="182" spans="2:8" s="9" customFormat="1">
      <c r="B182" s="93"/>
      <c r="C182" s="93"/>
      <c r="D182" s="14">
        <v>78</v>
      </c>
      <c r="E182" s="13"/>
      <c r="F182" s="14">
        <v>97.8</v>
      </c>
      <c r="G182" s="13">
        <f t="shared" ref="G182:G188" si="11">F182-D182</f>
        <v>19.799999999999997</v>
      </c>
      <c r="H182" s="5"/>
    </row>
    <row r="183" spans="2:8" s="9" customFormat="1">
      <c r="B183" s="93"/>
      <c r="C183" s="93"/>
      <c r="D183" s="14">
        <v>78</v>
      </c>
      <c r="E183" s="13"/>
      <c r="F183" s="14">
        <v>99.7</v>
      </c>
      <c r="G183" s="13">
        <f t="shared" si="11"/>
        <v>21.700000000000003</v>
      </c>
      <c r="H183" s="5"/>
    </row>
    <row r="184" spans="2:8" s="9" customFormat="1">
      <c r="B184" s="93"/>
      <c r="C184" s="93"/>
      <c r="D184" s="14">
        <v>100</v>
      </c>
      <c r="E184" s="13"/>
      <c r="F184" s="14">
        <v>109</v>
      </c>
      <c r="G184" s="13">
        <f t="shared" si="11"/>
        <v>9</v>
      </c>
      <c r="H184" s="5"/>
    </row>
    <row r="185" spans="2:8" s="9" customFormat="1">
      <c r="B185" s="93"/>
      <c r="C185" s="93"/>
      <c r="D185" s="14">
        <v>100</v>
      </c>
      <c r="E185" s="13"/>
      <c r="F185" s="14">
        <v>114</v>
      </c>
      <c r="G185" s="13">
        <f t="shared" si="11"/>
        <v>14</v>
      </c>
      <c r="H185" s="5"/>
    </row>
    <row r="186" spans="2:8" s="9" customFormat="1">
      <c r="B186" s="94"/>
      <c r="C186" s="94"/>
      <c r="D186" s="14">
        <v>100</v>
      </c>
      <c r="E186" s="13"/>
      <c r="F186" s="14">
        <v>116</v>
      </c>
      <c r="G186" s="13">
        <f t="shared" si="11"/>
        <v>16</v>
      </c>
      <c r="H186" s="5"/>
    </row>
    <row r="187" spans="2:8" s="9" customFormat="1">
      <c r="B187" s="92" t="s">
        <v>468</v>
      </c>
      <c r="C187" s="92" t="s">
        <v>469</v>
      </c>
      <c r="D187" s="14">
        <v>87</v>
      </c>
      <c r="E187" s="13"/>
      <c r="F187" s="14">
        <v>94.7</v>
      </c>
      <c r="G187" s="13">
        <f t="shared" si="11"/>
        <v>7.7000000000000028</v>
      </c>
      <c r="H187" s="5"/>
    </row>
    <row r="188" spans="2:8" s="9" customFormat="1">
      <c r="B188" s="93"/>
      <c r="C188" s="93"/>
      <c r="D188" s="14">
        <v>87</v>
      </c>
      <c r="E188" s="13"/>
      <c r="F188" s="14">
        <v>94.7</v>
      </c>
      <c r="G188" s="13">
        <f t="shared" si="11"/>
        <v>7.7000000000000028</v>
      </c>
      <c r="H188" s="5"/>
    </row>
    <row r="189" spans="2:8" s="9" customFormat="1">
      <c r="B189" s="93"/>
      <c r="C189" s="94"/>
      <c r="D189" s="14">
        <v>87</v>
      </c>
      <c r="E189" s="13">
        <v>82</v>
      </c>
      <c r="F189" s="14"/>
      <c r="G189" s="13">
        <f>E189-D189</f>
        <v>-5</v>
      </c>
      <c r="H189" s="5"/>
    </row>
    <row r="190" spans="2:8" s="9" customFormat="1">
      <c r="B190" s="93"/>
      <c r="C190" s="92" t="s">
        <v>470</v>
      </c>
      <c r="D190" s="14">
        <v>83.3</v>
      </c>
      <c r="E190" s="13">
        <v>78</v>
      </c>
      <c r="F190" s="14"/>
      <c r="G190" s="13">
        <f t="shared" ref="G190:G192" si="12">E190-D190</f>
        <v>-5.2999999999999972</v>
      </c>
      <c r="H190" s="5"/>
    </row>
    <row r="191" spans="2:8" s="9" customFormat="1">
      <c r="B191" s="93"/>
      <c r="C191" s="93"/>
      <c r="D191" s="14">
        <v>83.3</v>
      </c>
      <c r="E191" s="13">
        <v>78</v>
      </c>
      <c r="F191" s="14"/>
      <c r="G191" s="13">
        <f t="shared" si="12"/>
        <v>-5.2999999999999972</v>
      </c>
      <c r="H191" s="5"/>
    </row>
    <row r="192" spans="2:8" s="9" customFormat="1">
      <c r="B192" s="93"/>
      <c r="C192" s="94"/>
      <c r="D192" s="14">
        <v>83.3</v>
      </c>
      <c r="E192" s="13">
        <v>78</v>
      </c>
      <c r="F192" s="14"/>
      <c r="G192" s="13">
        <f t="shared" si="12"/>
        <v>-5.2999999999999972</v>
      </c>
      <c r="H192" s="5"/>
    </row>
    <row r="193" spans="2:8" s="9" customFormat="1">
      <c r="B193" s="93"/>
      <c r="C193" s="92" t="s">
        <v>469</v>
      </c>
      <c r="D193" s="14">
        <v>92.85</v>
      </c>
      <c r="E193" s="13"/>
      <c r="F193" s="14">
        <v>100</v>
      </c>
      <c r="G193" s="13">
        <f>F193-D193</f>
        <v>7.1500000000000057</v>
      </c>
      <c r="H193" s="5"/>
    </row>
    <row r="194" spans="2:8" s="9" customFormat="1">
      <c r="B194" s="93"/>
      <c r="C194" s="93"/>
      <c r="D194" s="14">
        <v>92.85</v>
      </c>
      <c r="E194" s="13"/>
      <c r="F194" s="14">
        <v>106</v>
      </c>
      <c r="G194" s="13">
        <f t="shared" ref="G194:G195" si="13">F194-D194</f>
        <v>13.150000000000006</v>
      </c>
      <c r="H194" s="5"/>
    </row>
    <row r="195" spans="2:8" s="9" customFormat="1">
      <c r="B195" s="93"/>
      <c r="C195" s="94"/>
      <c r="D195" s="14">
        <v>92.85</v>
      </c>
      <c r="E195" s="13"/>
      <c r="F195" s="14">
        <v>110</v>
      </c>
      <c r="G195" s="13">
        <f t="shared" si="13"/>
        <v>17.150000000000006</v>
      </c>
      <c r="H195" s="5"/>
    </row>
    <row r="196" spans="2:8" s="9" customFormat="1">
      <c r="B196" s="93"/>
      <c r="C196" s="92" t="s">
        <v>470</v>
      </c>
      <c r="D196" s="14">
        <v>68.2</v>
      </c>
      <c r="E196" s="13">
        <v>60</v>
      </c>
      <c r="F196" s="14"/>
      <c r="G196" s="13">
        <f>E196-D196</f>
        <v>-8.2000000000000028</v>
      </c>
      <c r="H196" s="5"/>
    </row>
    <row r="197" spans="2:8" s="9" customFormat="1">
      <c r="B197" s="93"/>
      <c r="C197" s="93"/>
      <c r="D197" s="14">
        <v>68.2</v>
      </c>
      <c r="E197" s="13">
        <v>60</v>
      </c>
      <c r="F197" s="14"/>
      <c r="G197" s="13">
        <f t="shared" ref="G197:G198" si="14">E197-D197</f>
        <v>-8.2000000000000028</v>
      </c>
      <c r="H197" s="5"/>
    </row>
    <row r="198" spans="2:8" s="9" customFormat="1">
      <c r="B198" s="93"/>
      <c r="C198" s="94"/>
      <c r="D198" s="14">
        <v>68.2</v>
      </c>
      <c r="E198" s="13">
        <v>60</v>
      </c>
      <c r="F198" s="14"/>
      <c r="G198" s="13">
        <f t="shared" si="14"/>
        <v>-8.2000000000000028</v>
      </c>
      <c r="H198" s="5"/>
    </row>
    <row r="199" spans="2:8" s="9" customFormat="1">
      <c r="B199" s="93"/>
      <c r="C199" s="92" t="s">
        <v>471</v>
      </c>
      <c r="D199" s="14">
        <v>33</v>
      </c>
      <c r="E199" s="13"/>
      <c r="F199" s="14">
        <v>40.6</v>
      </c>
      <c r="G199" s="13">
        <f>F199-D199</f>
        <v>7.6000000000000014</v>
      </c>
      <c r="H199" s="5"/>
    </row>
    <row r="200" spans="2:8" s="9" customFormat="1">
      <c r="B200" s="93"/>
      <c r="C200" s="93"/>
      <c r="D200" s="14">
        <v>33</v>
      </c>
      <c r="E200" s="13"/>
      <c r="F200" s="14">
        <v>40.6</v>
      </c>
      <c r="G200" s="13">
        <f t="shared" ref="G200:G201" si="15">F200-D200</f>
        <v>7.6000000000000014</v>
      </c>
      <c r="H200" s="5"/>
    </row>
    <row r="201" spans="2:8" s="9" customFormat="1">
      <c r="B201" s="94"/>
      <c r="C201" s="94"/>
      <c r="D201" s="14">
        <v>33</v>
      </c>
      <c r="E201" s="13"/>
      <c r="F201" s="14">
        <v>40.6</v>
      </c>
      <c r="G201" s="13">
        <f t="shared" si="15"/>
        <v>7.6000000000000014</v>
      </c>
      <c r="H201" s="5"/>
    </row>
    <row r="202" spans="2:8" s="9" customFormat="1">
      <c r="B202" s="56" t="s">
        <v>468</v>
      </c>
      <c r="C202" s="89" t="s">
        <v>470</v>
      </c>
      <c r="D202" s="14">
        <v>40</v>
      </c>
      <c r="E202" s="13"/>
      <c r="F202" s="14"/>
      <c r="G202" s="13"/>
      <c r="H202" s="13" t="s">
        <v>13</v>
      </c>
    </row>
    <row r="203" spans="2:8" s="9" customFormat="1">
      <c r="B203" s="55" t="s">
        <v>472</v>
      </c>
      <c r="C203" s="90"/>
      <c r="D203" s="14"/>
      <c r="E203" s="13">
        <v>18</v>
      </c>
      <c r="F203" s="14"/>
      <c r="G203" s="13">
        <f>E203-D202</f>
        <v>-22</v>
      </c>
      <c r="H203" s="13"/>
    </row>
    <row r="204" spans="2:8" s="9" customFormat="1">
      <c r="B204" s="56" t="s">
        <v>468</v>
      </c>
      <c r="C204" s="90"/>
      <c r="D204" s="14">
        <v>40</v>
      </c>
      <c r="E204" s="13"/>
      <c r="F204" s="14"/>
      <c r="G204" s="13"/>
      <c r="H204" s="13" t="s">
        <v>13</v>
      </c>
    </row>
    <row r="205" spans="2:8" s="9" customFormat="1">
      <c r="B205" s="89" t="s">
        <v>472</v>
      </c>
      <c r="C205" s="90"/>
      <c r="D205" s="14"/>
      <c r="E205" s="13">
        <v>18</v>
      </c>
      <c r="F205" s="14"/>
      <c r="G205" s="13">
        <f>E205-D204</f>
        <v>-22</v>
      </c>
      <c r="H205" s="5"/>
    </row>
    <row r="206" spans="2:8" s="9" customFormat="1">
      <c r="B206" s="90"/>
      <c r="C206" s="90"/>
      <c r="D206" s="14">
        <v>27</v>
      </c>
      <c r="E206" s="13">
        <v>17</v>
      </c>
      <c r="F206" s="14"/>
      <c r="G206" s="13">
        <f>E206-D206</f>
        <v>-10</v>
      </c>
      <c r="H206" s="5"/>
    </row>
    <row r="207" spans="2:8" s="9" customFormat="1">
      <c r="B207" s="90"/>
      <c r="C207" s="90"/>
      <c r="D207" s="14">
        <v>21</v>
      </c>
      <c r="E207" s="13">
        <v>17</v>
      </c>
      <c r="F207" s="14"/>
      <c r="G207" s="13">
        <f>E207-D207</f>
        <v>-4</v>
      </c>
      <c r="H207" s="5"/>
    </row>
    <row r="208" spans="2:8" s="9" customFormat="1">
      <c r="B208" s="90"/>
      <c r="C208" s="91"/>
      <c r="D208" s="14">
        <v>19</v>
      </c>
      <c r="E208" s="13">
        <v>17</v>
      </c>
      <c r="F208" s="14"/>
      <c r="G208" s="13">
        <f>E208-D208</f>
        <v>-2</v>
      </c>
      <c r="H208" s="5"/>
    </row>
    <row r="209" spans="2:8" s="9" customFormat="1">
      <c r="B209" s="90"/>
      <c r="C209" s="89" t="s">
        <v>471</v>
      </c>
      <c r="D209" s="14">
        <v>47</v>
      </c>
      <c r="E209" s="13"/>
      <c r="F209" s="14">
        <v>55.4</v>
      </c>
      <c r="G209" s="13">
        <f>F209-D209</f>
        <v>8.3999999999999986</v>
      </c>
      <c r="H209" s="5"/>
    </row>
    <row r="210" spans="2:8" s="9" customFormat="1">
      <c r="B210" s="90"/>
      <c r="C210" s="90"/>
      <c r="D210" s="14">
        <v>47</v>
      </c>
      <c r="E210" s="13"/>
      <c r="F210" s="14">
        <v>58</v>
      </c>
      <c r="G210" s="13">
        <f t="shared" ref="G210:G217" si="16">F210-D210</f>
        <v>11</v>
      </c>
      <c r="H210" s="5"/>
    </row>
    <row r="211" spans="2:8" s="9" customFormat="1">
      <c r="B211" s="90"/>
      <c r="C211" s="90"/>
      <c r="D211" s="14">
        <v>47</v>
      </c>
      <c r="E211" s="13"/>
      <c r="F211" s="14">
        <v>60.6</v>
      </c>
      <c r="G211" s="13">
        <f t="shared" si="16"/>
        <v>13.600000000000001</v>
      </c>
      <c r="H211" s="5"/>
    </row>
    <row r="212" spans="2:8" s="9" customFormat="1">
      <c r="B212" s="90"/>
      <c r="C212" s="90"/>
      <c r="D212" s="14">
        <v>67.400000000000006</v>
      </c>
      <c r="E212" s="13"/>
      <c r="F212" s="14">
        <v>77.3</v>
      </c>
      <c r="G212" s="13">
        <f t="shared" si="16"/>
        <v>9.8999999999999915</v>
      </c>
      <c r="H212" s="5"/>
    </row>
    <row r="213" spans="2:8" s="9" customFormat="1">
      <c r="B213" s="90"/>
      <c r="C213" s="90"/>
      <c r="D213" s="14">
        <v>67.400000000000006</v>
      </c>
      <c r="E213" s="13"/>
      <c r="F213" s="14">
        <v>82.2</v>
      </c>
      <c r="G213" s="13">
        <f t="shared" si="16"/>
        <v>14.799999999999997</v>
      </c>
      <c r="H213" s="5"/>
    </row>
    <row r="214" spans="2:8" s="9" customFormat="1">
      <c r="B214" s="90"/>
      <c r="C214" s="90"/>
      <c r="D214" s="14">
        <v>67.400000000000006</v>
      </c>
      <c r="E214" s="13"/>
      <c r="F214" s="14">
        <v>90</v>
      </c>
      <c r="G214" s="13">
        <f t="shared" si="16"/>
        <v>22.599999999999994</v>
      </c>
      <c r="H214" s="5"/>
    </row>
    <row r="215" spans="2:8" s="9" customFormat="1">
      <c r="B215" s="90"/>
      <c r="C215" s="90"/>
      <c r="D215" s="14">
        <v>84.25</v>
      </c>
      <c r="E215" s="13"/>
      <c r="F215" s="14">
        <v>100.85</v>
      </c>
      <c r="G215" s="13">
        <f t="shared" si="16"/>
        <v>16.599999999999994</v>
      </c>
      <c r="H215" s="5"/>
    </row>
    <row r="216" spans="2:8" s="9" customFormat="1">
      <c r="B216" s="90"/>
      <c r="C216" s="90"/>
      <c r="D216" s="14">
        <v>84.25</v>
      </c>
      <c r="E216" s="13"/>
      <c r="F216" s="14">
        <v>100.85</v>
      </c>
      <c r="G216" s="13">
        <f t="shared" si="16"/>
        <v>16.599999999999994</v>
      </c>
      <c r="H216" s="5"/>
    </row>
    <row r="217" spans="2:8" s="9" customFormat="1">
      <c r="B217" s="91"/>
      <c r="C217" s="91"/>
      <c r="D217" s="14">
        <v>84.25</v>
      </c>
      <c r="E217" s="13"/>
      <c r="F217" s="14">
        <v>100.85</v>
      </c>
      <c r="G217" s="13">
        <f t="shared" si="16"/>
        <v>16.599999999999994</v>
      </c>
      <c r="H217" s="5"/>
    </row>
    <row r="218" spans="2:8" s="9" customFormat="1">
      <c r="B218" s="92" t="s">
        <v>473</v>
      </c>
      <c r="C218" s="92" t="s">
        <v>474</v>
      </c>
      <c r="D218" s="14">
        <v>95.2</v>
      </c>
      <c r="E218" s="13">
        <v>88</v>
      </c>
      <c r="F218" s="14"/>
      <c r="G218" s="13">
        <f>E218-D218</f>
        <v>-7.2000000000000028</v>
      </c>
      <c r="H218" s="5"/>
    </row>
    <row r="219" spans="2:8" s="9" customFormat="1">
      <c r="B219" s="93"/>
      <c r="C219" s="94"/>
      <c r="D219" s="14">
        <v>95.2</v>
      </c>
      <c r="E219" s="13">
        <v>88</v>
      </c>
      <c r="F219" s="14"/>
      <c r="G219" s="13">
        <f>E219-D219</f>
        <v>-7.2000000000000028</v>
      </c>
      <c r="H219" s="5"/>
    </row>
    <row r="220" spans="2:8" s="9" customFormat="1">
      <c r="B220" s="93"/>
      <c r="C220" s="92" t="s">
        <v>471</v>
      </c>
      <c r="D220" s="14">
        <v>108</v>
      </c>
      <c r="E220" s="13"/>
      <c r="F220" s="14">
        <v>115.5</v>
      </c>
      <c r="G220" s="13">
        <f>F220-D220</f>
        <v>7.5</v>
      </c>
      <c r="H220" s="5"/>
    </row>
    <row r="221" spans="2:8" s="9" customFormat="1">
      <c r="B221" s="93"/>
      <c r="C221" s="94"/>
      <c r="D221" s="14">
        <v>108</v>
      </c>
      <c r="E221" s="13"/>
      <c r="F221" s="14">
        <v>118.2</v>
      </c>
      <c r="G221" s="13">
        <f t="shared" ref="G221:G225" si="17">F221-D221</f>
        <v>10.200000000000003</v>
      </c>
      <c r="H221" s="5"/>
    </row>
    <row r="222" spans="2:8" s="9" customFormat="1">
      <c r="B222" s="93"/>
      <c r="C222" s="92" t="s">
        <v>474</v>
      </c>
      <c r="D222" s="14">
        <v>85</v>
      </c>
      <c r="E222" s="13"/>
      <c r="F222" s="14">
        <v>95</v>
      </c>
      <c r="G222" s="13">
        <f t="shared" si="17"/>
        <v>10</v>
      </c>
      <c r="H222" s="5"/>
    </row>
    <row r="223" spans="2:8" s="9" customFormat="1">
      <c r="B223" s="93"/>
      <c r="C223" s="93"/>
      <c r="D223" s="14">
        <v>85</v>
      </c>
      <c r="E223" s="13"/>
      <c r="F223" s="14">
        <v>107</v>
      </c>
      <c r="G223" s="13">
        <f t="shared" si="17"/>
        <v>22</v>
      </c>
      <c r="H223" s="5"/>
    </row>
    <row r="224" spans="2:8" s="9" customFormat="1">
      <c r="B224" s="93"/>
      <c r="C224" s="93"/>
      <c r="D224" s="14">
        <v>85</v>
      </c>
      <c r="E224" s="13"/>
      <c r="F224" s="14">
        <v>112</v>
      </c>
      <c r="G224" s="13">
        <f t="shared" si="17"/>
        <v>27</v>
      </c>
      <c r="H224" s="5"/>
    </row>
    <row r="225" spans="2:8" s="9" customFormat="1">
      <c r="B225" s="93"/>
      <c r="C225" s="93"/>
      <c r="D225" s="14">
        <v>103.5</v>
      </c>
      <c r="E225" s="13"/>
      <c r="F225" s="14">
        <v>113</v>
      </c>
      <c r="G225" s="13">
        <f t="shared" si="17"/>
        <v>9.5</v>
      </c>
      <c r="H225" s="5"/>
    </row>
    <row r="226" spans="2:8" s="9" customFormat="1">
      <c r="B226" s="93"/>
      <c r="C226" s="93"/>
      <c r="D226" s="14">
        <v>103.5</v>
      </c>
      <c r="E226" s="13">
        <v>102</v>
      </c>
      <c r="F226" s="14"/>
      <c r="G226" s="13">
        <f>E226-D226</f>
        <v>-1.5</v>
      </c>
      <c r="H226" s="5"/>
    </row>
    <row r="227" spans="2:8" s="9" customFormat="1">
      <c r="B227" s="93"/>
      <c r="C227" s="93"/>
      <c r="D227" s="14">
        <v>103.5</v>
      </c>
      <c r="E227" s="13">
        <v>102</v>
      </c>
      <c r="F227" s="14"/>
      <c r="G227" s="13">
        <f t="shared" ref="G227:G233" si="18">E227-D227</f>
        <v>-1.5</v>
      </c>
      <c r="H227" s="5"/>
    </row>
    <row r="228" spans="2:8" s="9" customFormat="1">
      <c r="B228" s="93"/>
      <c r="C228" s="93"/>
      <c r="D228" s="14">
        <v>98</v>
      </c>
      <c r="E228" s="13">
        <v>92</v>
      </c>
      <c r="F228" s="14"/>
      <c r="G228" s="13">
        <f t="shared" si="18"/>
        <v>-6</v>
      </c>
      <c r="H228" s="5"/>
    </row>
    <row r="229" spans="2:8" s="9" customFormat="1">
      <c r="B229" s="93"/>
      <c r="C229" s="94"/>
      <c r="D229" s="14">
        <v>98</v>
      </c>
      <c r="E229" s="13">
        <v>92</v>
      </c>
      <c r="F229" s="14"/>
      <c r="G229" s="13">
        <f t="shared" si="18"/>
        <v>-6</v>
      </c>
      <c r="H229" s="5"/>
    </row>
    <row r="230" spans="2:8" s="9" customFormat="1">
      <c r="B230" s="93"/>
      <c r="C230" s="92" t="s">
        <v>471</v>
      </c>
      <c r="D230" s="14">
        <v>108</v>
      </c>
      <c r="E230" s="13">
        <v>105</v>
      </c>
      <c r="F230" s="14"/>
      <c r="G230" s="13">
        <f t="shared" si="18"/>
        <v>-3</v>
      </c>
      <c r="H230" s="5"/>
    </row>
    <row r="231" spans="2:8" s="9" customFormat="1">
      <c r="B231" s="93"/>
      <c r="C231" s="94"/>
      <c r="D231" s="14">
        <v>108</v>
      </c>
      <c r="E231" s="13">
        <v>105</v>
      </c>
      <c r="F231" s="14"/>
      <c r="G231" s="13">
        <f t="shared" si="18"/>
        <v>-3</v>
      </c>
      <c r="H231" s="5"/>
    </row>
    <row r="232" spans="2:8" s="9" customFormat="1">
      <c r="B232" s="93"/>
      <c r="C232" s="92" t="s">
        <v>474</v>
      </c>
      <c r="D232" s="14">
        <v>89.3</v>
      </c>
      <c r="E232" s="13">
        <v>80</v>
      </c>
      <c r="F232" s="14"/>
      <c r="G232" s="13">
        <f t="shared" si="18"/>
        <v>-9.2999999999999972</v>
      </c>
      <c r="H232" s="5"/>
    </row>
    <row r="233" spans="2:8" s="9" customFormat="1">
      <c r="B233" s="93"/>
      <c r="C233" s="94"/>
      <c r="D233" s="14">
        <v>89.3</v>
      </c>
      <c r="E233" s="13">
        <v>80</v>
      </c>
      <c r="F233" s="14"/>
      <c r="G233" s="13">
        <f t="shared" si="18"/>
        <v>-9.2999999999999972</v>
      </c>
      <c r="H233" s="5"/>
    </row>
    <row r="234" spans="2:8" s="9" customFormat="1">
      <c r="B234" s="93"/>
      <c r="C234" s="92" t="s">
        <v>471</v>
      </c>
      <c r="D234" s="14">
        <v>108</v>
      </c>
      <c r="E234" s="13"/>
      <c r="F234" s="14">
        <v>120</v>
      </c>
      <c r="G234" s="13">
        <f>F234-D234</f>
        <v>12</v>
      </c>
      <c r="H234" s="5"/>
    </row>
    <row r="235" spans="2:8" s="9" customFormat="1">
      <c r="B235" s="93"/>
      <c r="C235" s="93"/>
      <c r="D235" s="14">
        <v>108</v>
      </c>
      <c r="E235" s="13"/>
      <c r="F235" s="14">
        <v>120</v>
      </c>
      <c r="G235" s="13">
        <f>F235-D235</f>
        <v>12</v>
      </c>
      <c r="H235" s="5"/>
    </row>
    <row r="236" spans="2:8" s="9" customFormat="1">
      <c r="B236" s="93"/>
      <c r="C236" s="94"/>
      <c r="D236" s="14">
        <v>108</v>
      </c>
      <c r="E236" s="13">
        <v>112</v>
      </c>
      <c r="F236" s="14"/>
      <c r="G236" s="13">
        <f>D236-E236</f>
        <v>-4</v>
      </c>
      <c r="H236" s="5"/>
    </row>
    <row r="237" spans="2:8" s="9" customFormat="1">
      <c r="B237" s="93"/>
      <c r="C237" s="92" t="s">
        <v>471</v>
      </c>
      <c r="D237" s="14">
        <v>108</v>
      </c>
      <c r="E237" s="13">
        <v>100</v>
      </c>
      <c r="F237" s="14"/>
      <c r="G237" s="13">
        <f>E237-D237</f>
        <v>-8</v>
      </c>
      <c r="H237" s="5"/>
    </row>
    <row r="238" spans="2:8" s="9" customFormat="1">
      <c r="B238" s="94"/>
      <c r="C238" s="94"/>
      <c r="D238" s="14">
        <v>108</v>
      </c>
      <c r="E238" s="13">
        <v>100</v>
      </c>
      <c r="F238" s="14"/>
      <c r="G238" s="13">
        <f>E238-D238</f>
        <v>-8</v>
      </c>
      <c r="H238" s="5"/>
    </row>
    <row r="239" spans="2:8" s="9" customFormat="1">
      <c r="B239" s="92" t="s">
        <v>475</v>
      </c>
      <c r="C239" s="92" t="s">
        <v>476</v>
      </c>
      <c r="D239" s="14">
        <v>105.85</v>
      </c>
      <c r="E239" s="13"/>
      <c r="F239" s="14">
        <v>111.4</v>
      </c>
      <c r="G239" s="13">
        <f>F239-D239</f>
        <v>5.5500000000000114</v>
      </c>
      <c r="H239" s="5"/>
    </row>
    <row r="240" spans="2:8" s="9" customFormat="1">
      <c r="B240" s="93"/>
      <c r="C240" s="94"/>
      <c r="D240" s="14">
        <v>105.85</v>
      </c>
      <c r="E240" s="13"/>
      <c r="F240" s="14">
        <v>113</v>
      </c>
      <c r="G240" s="13">
        <f>F240-D240</f>
        <v>7.1500000000000057</v>
      </c>
      <c r="H240" s="5"/>
    </row>
    <row r="241" spans="2:8" s="9" customFormat="1">
      <c r="B241" s="93"/>
      <c r="C241" s="92" t="s">
        <v>477</v>
      </c>
      <c r="D241" s="14">
        <v>69.900000000000006</v>
      </c>
      <c r="E241" s="13">
        <v>62</v>
      </c>
      <c r="F241" s="14"/>
      <c r="G241" s="13">
        <f>E241-D241</f>
        <v>-7.9000000000000057</v>
      </c>
      <c r="H241" s="5"/>
    </row>
    <row r="242" spans="2:8" s="9" customFormat="1">
      <c r="B242" s="93"/>
      <c r="C242" s="94"/>
      <c r="D242" s="14">
        <v>69.900000000000006</v>
      </c>
      <c r="E242" s="13">
        <v>62</v>
      </c>
      <c r="F242" s="14"/>
      <c r="G242" s="13">
        <f t="shared" ref="G242:G244" si="19">E242-D242</f>
        <v>-7.9000000000000057</v>
      </c>
      <c r="H242" s="5"/>
    </row>
    <row r="243" spans="2:8" s="9" customFormat="1">
      <c r="B243" s="93"/>
      <c r="C243" s="92" t="s">
        <v>476</v>
      </c>
      <c r="D243" s="14">
        <v>114.15</v>
      </c>
      <c r="E243" s="13">
        <v>110</v>
      </c>
      <c r="F243" s="14"/>
      <c r="G243" s="13">
        <f t="shared" si="19"/>
        <v>-4.1500000000000057</v>
      </c>
      <c r="H243" s="5"/>
    </row>
    <row r="244" spans="2:8" s="9" customFormat="1">
      <c r="B244" s="94"/>
      <c r="C244" s="94"/>
      <c r="D244" s="14">
        <v>114.15</v>
      </c>
      <c r="E244" s="13">
        <v>110</v>
      </c>
      <c r="F244" s="14"/>
      <c r="G244" s="13">
        <f t="shared" si="19"/>
        <v>-4.1500000000000057</v>
      </c>
      <c r="H244" s="5"/>
    </row>
    <row r="245" spans="2:8" s="9" customFormat="1">
      <c r="B245" s="92" t="s">
        <v>478</v>
      </c>
      <c r="C245" s="92" t="s">
        <v>425</v>
      </c>
      <c r="D245" s="14">
        <v>84</v>
      </c>
      <c r="E245" s="13"/>
      <c r="F245" s="14">
        <v>95</v>
      </c>
      <c r="G245" s="13">
        <f>F245-D245</f>
        <v>11</v>
      </c>
      <c r="H245" s="5"/>
    </row>
    <row r="246" spans="2:8" s="9" customFormat="1">
      <c r="B246" s="93"/>
      <c r="C246" s="93"/>
      <c r="D246" s="14">
        <v>84</v>
      </c>
      <c r="E246" s="13"/>
      <c r="F246" s="14">
        <v>95</v>
      </c>
      <c r="G246" s="13">
        <f t="shared" ref="G246:G252" si="20">F246-D246</f>
        <v>11</v>
      </c>
      <c r="H246" s="5"/>
    </row>
    <row r="247" spans="2:8" s="9" customFormat="1">
      <c r="B247" s="93"/>
      <c r="C247" s="93"/>
      <c r="D247" s="14">
        <v>84</v>
      </c>
      <c r="E247" s="13"/>
      <c r="F247" s="14">
        <v>98.4</v>
      </c>
      <c r="G247" s="13">
        <f t="shared" si="20"/>
        <v>14.400000000000006</v>
      </c>
      <c r="H247" s="5"/>
    </row>
    <row r="248" spans="2:8" s="9" customFormat="1">
      <c r="B248" s="93"/>
      <c r="C248" s="93"/>
      <c r="D248" s="14">
        <v>84</v>
      </c>
      <c r="E248" s="13"/>
      <c r="F248" s="14">
        <v>98.4</v>
      </c>
      <c r="G248" s="13">
        <f t="shared" si="20"/>
        <v>14.400000000000006</v>
      </c>
      <c r="H248" s="5"/>
    </row>
    <row r="249" spans="2:8" s="9" customFormat="1">
      <c r="B249" s="93"/>
      <c r="C249" s="93"/>
      <c r="D249" s="14">
        <v>84</v>
      </c>
      <c r="E249" s="13"/>
      <c r="F249" s="14">
        <v>90</v>
      </c>
      <c r="G249" s="13">
        <f t="shared" si="20"/>
        <v>6</v>
      </c>
      <c r="H249" s="5"/>
    </row>
    <row r="250" spans="2:8" s="9" customFormat="1">
      <c r="B250" s="94"/>
      <c r="C250" s="94"/>
      <c r="D250" s="14">
        <v>84</v>
      </c>
      <c r="E250" s="13"/>
      <c r="F250" s="14">
        <v>90</v>
      </c>
      <c r="G250" s="13">
        <f t="shared" si="20"/>
        <v>6</v>
      </c>
      <c r="H250" s="5"/>
    </row>
    <row r="251" spans="2:8" s="9" customFormat="1">
      <c r="B251" s="92" t="s">
        <v>480</v>
      </c>
      <c r="C251" s="92" t="s">
        <v>476</v>
      </c>
      <c r="D251" s="14">
        <v>95</v>
      </c>
      <c r="E251" s="13"/>
      <c r="F251" s="14">
        <v>101</v>
      </c>
      <c r="G251" s="13">
        <f t="shared" si="20"/>
        <v>6</v>
      </c>
      <c r="H251" s="5"/>
    </row>
    <row r="252" spans="2:8" s="9" customFormat="1">
      <c r="B252" s="93"/>
      <c r="C252" s="93"/>
      <c r="D252" s="14">
        <v>95</v>
      </c>
      <c r="E252" s="13"/>
      <c r="F252" s="14">
        <v>101</v>
      </c>
      <c r="G252" s="13">
        <f t="shared" si="20"/>
        <v>6</v>
      </c>
      <c r="H252" s="5"/>
    </row>
    <row r="253" spans="2:8" s="9" customFormat="1">
      <c r="B253" s="93"/>
      <c r="C253" s="93"/>
      <c r="D253" s="14">
        <v>95</v>
      </c>
      <c r="E253" s="13">
        <v>91</v>
      </c>
      <c r="F253" s="14"/>
      <c r="G253" s="13">
        <f>E253-D253</f>
        <v>-4</v>
      </c>
      <c r="H253" s="5"/>
    </row>
    <row r="254" spans="2:8" s="9" customFormat="1">
      <c r="B254" s="93"/>
      <c r="C254" s="94"/>
      <c r="D254" s="14">
        <v>95</v>
      </c>
      <c r="E254" s="13">
        <v>91</v>
      </c>
      <c r="F254" s="14"/>
      <c r="G254" s="13">
        <f>E254-D254</f>
        <v>-4</v>
      </c>
      <c r="H254" s="5"/>
    </row>
    <row r="255" spans="2:8" s="9" customFormat="1">
      <c r="B255" s="93"/>
      <c r="C255" s="92" t="s">
        <v>482</v>
      </c>
      <c r="D255" s="14">
        <v>133.4</v>
      </c>
      <c r="E255" s="13">
        <v>124</v>
      </c>
      <c r="F255" s="14"/>
      <c r="G255" s="13">
        <f>E255-D255</f>
        <v>-9.4000000000000057</v>
      </c>
      <c r="H255" s="5"/>
    </row>
    <row r="256" spans="2:8" s="9" customFormat="1">
      <c r="B256" s="93"/>
      <c r="C256" s="94"/>
      <c r="D256" s="14">
        <v>133.4</v>
      </c>
      <c r="E256" s="13">
        <v>124</v>
      </c>
      <c r="F256" s="14"/>
      <c r="G256" s="13">
        <f t="shared" ref="G256:G260" si="21">E256-D256</f>
        <v>-9.4000000000000057</v>
      </c>
      <c r="H256" s="5"/>
    </row>
    <row r="257" spans="2:8" s="9" customFormat="1">
      <c r="B257" s="93"/>
      <c r="C257" s="92" t="s">
        <v>483</v>
      </c>
      <c r="D257" s="14">
        <v>247</v>
      </c>
      <c r="E257" s="13">
        <v>247</v>
      </c>
      <c r="F257" s="14"/>
      <c r="G257" s="13">
        <f t="shared" si="21"/>
        <v>0</v>
      </c>
      <c r="H257" s="5"/>
    </row>
    <row r="258" spans="2:8" s="9" customFormat="1">
      <c r="B258" s="94"/>
      <c r="C258" s="94"/>
      <c r="D258" s="14">
        <v>247</v>
      </c>
      <c r="E258" s="13">
        <v>247</v>
      </c>
      <c r="F258" s="14"/>
      <c r="G258" s="13">
        <f t="shared" si="21"/>
        <v>0</v>
      </c>
      <c r="H258" s="5"/>
    </row>
    <row r="259" spans="2:8" s="9" customFormat="1">
      <c r="B259" s="92" t="s">
        <v>485</v>
      </c>
      <c r="C259" s="92" t="s">
        <v>476</v>
      </c>
      <c r="D259" s="14">
        <v>82</v>
      </c>
      <c r="E259" s="13">
        <v>76</v>
      </c>
      <c r="F259" s="14"/>
      <c r="G259" s="13">
        <f t="shared" si="21"/>
        <v>-6</v>
      </c>
      <c r="H259" s="5"/>
    </row>
    <row r="260" spans="2:8" s="9" customFormat="1">
      <c r="B260" s="93"/>
      <c r="C260" s="94"/>
      <c r="D260" s="14">
        <v>82</v>
      </c>
      <c r="E260" s="13">
        <v>76</v>
      </c>
      <c r="F260" s="14"/>
      <c r="G260" s="13">
        <f t="shared" si="21"/>
        <v>-6</v>
      </c>
      <c r="H260" s="5"/>
    </row>
    <row r="261" spans="2:8" s="9" customFormat="1">
      <c r="B261" s="93"/>
      <c r="C261" s="92" t="s">
        <v>486</v>
      </c>
      <c r="D261" s="14">
        <v>146</v>
      </c>
      <c r="E261" s="13"/>
      <c r="F261" s="14">
        <v>160</v>
      </c>
      <c r="G261" s="13">
        <f>F261-D261</f>
        <v>14</v>
      </c>
      <c r="H261" s="5"/>
    </row>
    <row r="262" spans="2:8" s="9" customFormat="1">
      <c r="B262" s="93"/>
      <c r="C262" s="93"/>
      <c r="D262" s="14">
        <v>146</v>
      </c>
      <c r="E262" s="13"/>
      <c r="F262" s="14">
        <v>160</v>
      </c>
      <c r="G262" s="13">
        <f t="shared" ref="G262:G264" si="22">F262-D262</f>
        <v>14</v>
      </c>
      <c r="H262" s="5"/>
    </row>
    <row r="263" spans="2:8" s="9" customFormat="1">
      <c r="B263" s="93"/>
      <c r="C263" s="93"/>
      <c r="D263" s="14">
        <v>146</v>
      </c>
      <c r="E263" s="13"/>
      <c r="F263" s="14">
        <v>150</v>
      </c>
      <c r="G263" s="13">
        <f t="shared" si="22"/>
        <v>4</v>
      </c>
      <c r="H263" s="5"/>
    </row>
    <row r="264" spans="2:8" s="9" customFormat="1">
      <c r="B264" s="93"/>
      <c r="C264" s="93"/>
      <c r="D264" s="14">
        <v>146</v>
      </c>
      <c r="E264" s="13"/>
      <c r="F264" s="14">
        <v>150</v>
      </c>
      <c r="G264" s="13">
        <f t="shared" si="22"/>
        <v>4</v>
      </c>
      <c r="H264" s="5"/>
    </row>
    <row r="265" spans="2:8" s="9" customFormat="1">
      <c r="B265" s="93"/>
      <c r="C265" s="93"/>
      <c r="D265" s="14">
        <v>152</v>
      </c>
      <c r="E265" s="13">
        <v>146</v>
      </c>
      <c r="F265" s="14"/>
      <c r="G265" s="13">
        <f>E265-D265</f>
        <v>-6</v>
      </c>
      <c r="H265" s="5"/>
    </row>
    <row r="266" spans="2:8" s="9" customFormat="1">
      <c r="B266" s="93"/>
      <c r="C266" s="93"/>
      <c r="D266" s="14">
        <v>152</v>
      </c>
      <c r="E266" s="13">
        <v>146</v>
      </c>
      <c r="F266" s="14"/>
      <c r="G266" s="13">
        <f t="shared" ref="G266:G268" si="23">E266-D266</f>
        <v>-6</v>
      </c>
      <c r="H266" s="5"/>
    </row>
    <row r="267" spans="2:8" s="9" customFormat="1">
      <c r="B267" s="93"/>
      <c r="C267" s="93"/>
      <c r="D267" s="14">
        <v>152</v>
      </c>
      <c r="E267" s="13">
        <v>146</v>
      </c>
      <c r="F267" s="14"/>
      <c r="G267" s="13">
        <f t="shared" si="23"/>
        <v>-6</v>
      </c>
      <c r="H267" s="5"/>
    </row>
    <row r="268" spans="2:8" s="9" customFormat="1">
      <c r="B268" s="93"/>
      <c r="C268" s="94"/>
      <c r="D268" s="14">
        <v>152</v>
      </c>
      <c r="E268" s="13">
        <v>146</v>
      </c>
      <c r="F268" s="14"/>
      <c r="G268" s="13">
        <f t="shared" si="23"/>
        <v>-6</v>
      </c>
      <c r="H268" s="5"/>
    </row>
    <row r="269" spans="2:8" s="9" customFormat="1">
      <c r="B269" s="93"/>
      <c r="C269" s="92" t="s">
        <v>482</v>
      </c>
      <c r="D269" s="14">
        <v>96</v>
      </c>
      <c r="E269" s="13"/>
      <c r="F269" s="14">
        <v>102.3</v>
      </c>
      <c r="G269" s="13">
        <f>F269-D269</f>
        <v>6.2999999999999972</v>
      </c>
      <c r="H269" s="5"/>
    </row>
    <row r="270" spans="2:8" s="9" customFormat="1">
      <c r="B270" s="93"/>
      <c r="C270" s="93"/>
      <c r="D270" s="14">
        <v>96</v>
      </c>
      <c r="E270" s="13"/>
      <c r="F270" s="14">
        <v>102.3</v>
      </c>
      <c r="G270" s="13">
        <f>F270-D270</f>
        <v>6.2999999999999972</v>
      </c>
      <c r="H270" s="5"/>
    </row>
    <row r="271" spans="2:8" s="9" customFormat="1">
      <c r="B271" s="93"/>
      <c r="C271" s="93"/>
      <c r="D271" s="14">
        <v>96</v>
      </c>
      <c r="E271" s="13"/>
      <c r="F271" s="14"/>
      <c r="G271" s="13"/>
      <c r="H271" s="5" t="s">
        <v>13</v>
      </c>
    </row>
    <row r="272" spans="2:8" s="9" customFormat="1">
      <c r="B272" s="94"/>
      <c r="C272" s="94"/>
      <c r="D272" s="14">
        <v>96</v>
      </c>
      <c r="E272" s="13"/>
      <c r="F272" s="14"/>
      <c r="G272" s="13"/>
      <c r="H272" s="5" t="s">
        <v>13</v>
      </c>
    </row>
    <row r="273" spans="2:8" s="9" customFormat="1">
      <c r="B273" s="13"/>
      <c r="C273" s="13"/>
      <c r="D273" s="13"/>
      <c r="E273" s="13"/>
      <c r="F273" s="13"/>
      <c r="G273" s="5">
        <f>SUM(G4:G270)</f>
        <v>1172.4499999999994</v>
      </c>
      <c r="H273" s="5">
        <f>G273*75</f>
        <v>87933.749999999956</v>
      </c>
    </row>
    <row r="274" spans="2:8" s="9" customFormat="1"/>
    <row r="276" spans="2:8">
      <c r="B276" s="5" t="s">
        <v>46</v>
      </c>
      <c r="C276" s="5">
        <v>2018</v>
      </c>
      <c r="D276" s="13"/>
      <c r="E276" s="13"/>
      <c r="F276" s="13"/>
      <c r="G276" s="13"/>
      <c r="H276" s="13"/>
    </row>
    <row r="277" spans="2:8">
      <c r="B277" s="13"/>
      <c r="C277" s="13"/>
      <c r="D277" s="13"/>
      <c r="E277" s="20"/>
      <c r="F277" s="20"/>
      <c r="G277" s="20" t="s">
        <v>4</v>
      </c>
      <c r="H277" s="21" t="s">
        <v>9</v>
      </c>
    </row>
    <row r="278" spans="2:8">
      <c r="B278" s="2" t="s">
        <v>0</v>
      </c>
      <c r="C278" s="2" t="s">
        <v>1</v>
      </c>
      <c r="D278" s="2" t="s">
        <v>10</v>
      </c>
      <c r="E278" s="2" t="s">
        <v>7</v>
      </c>
      <c r="F278" s="2" t="s">
        <v>11</v>
      </c>
      <c r="G278" s="2" t="s">
        <v>12</v>
      </c>
      <c r="H278" s="22"/>
    </row>
    <row r="279" spans="2:8">
      <c r="B279" s="1" t="s">
        <v>485</v>
      </c>
      <c r="C279" s="92" t="s">
        <v>482</v>
      </c>
      <c r="D279" s="1">
        <v>96</v>
      </c>
      <c r="E279" s="1"/>
      <c r="F279" s="1"/>
      <c r="G279" s="1"/>
      <c r="H279" s="1"/>
    </row>
    <row r="280" spans="2:8">
      <c r="B280" s="1" t="s">
        <v>487</v>
      </c>
      <c r="C280" s="93"/>
      <c r="D280" s="1"/>
      <c r="E280" s="1"/>
      <c r="F280" s="1">
        <v>102</v>
      </c>
      <c r="G280" s="1">
        <f>F280-D279</f>
        <v>6</v>
      </c>
      <c r="H280" s="1"/>
    </row>
    <row r="281" spans="2:8">
      <c r="B281" s="1" t="s">
        <v>485</v>
      </c>
      <c r="C281" s="93"/>
      <c r="D281" s="1">
        <v>96</v>
      </c>
      <c r="E281" s="1"/>
      <c r="F281" s="1"/>
      <c r="G281" s="1"/>
      <c r="H281" s="1"/>
    </row>
    <row r="282" spans="2:8">
      <c r="B282" s="1" t="s">
        <v>487</v>
      </c>
      <c r="C282" s="93"/>
      <c r="D282" s="1"/>
      <c r="E282" s="1"/>
      <c r="F282" s="1">
        <v>105</v>
      </c>
      <c r="G282" s="1">
        <f>F282-D281</f>
        <v>9</v>
      </c>
      <c r="H282" s="1"/>
    </row>
    <row r="283" spans="2:8">
      <c r="B283" s="92" t="s">
        <v>487</v>
      </c>
      <c r="C283" s="93"/>
      <c r="D283" s="1">
        <v>102</v>
      </c>
      <c r="E283" s="1"/>
      <c r="F283" s="1">
        <v>112</v>
      </c>
      <c r="G283" s="1">
        <f>F283-D283</f>
        <v>10</v>
      </c>
      <c r="H283" s="1"/>
    </row>
    <row r="284" spans="2:8">
      <c r="B284" s="93"/>
      <c r="C284" s="93"/>
      <c r="D284" s="1">
        <v>108</v>
      </c>
      <c r="E284" s="1">
        <v>100</v>
      </c>
      <c r="F284" s="1"/>
      <c r="G284" s="1">
        <f>E284-D284</f>
        <v>-8</v>
      </c>
      <c r="H284" s="1"/>
    </row>
    <row r="285" spans="2:8">
      <c r="B285" s="93"/>
      <c r="C285" s="94"/>
      <c r="D285" s="1">
        <v>108</v>
      </c>
      <c r="E285" s="1">
        <v>100</v>
      </c>
      <c r="F285" s="1"/>
      <c r="G285" s="1">
        <f>E285-D285</f>
        <v>-8</v>
      </c>
      <c r="H285" s="1"/>
    </row>
    <row r="286" spans="2:8">
      <c r="B286" s="93"/>
      <c r="C286" s="92" t="s">
        <v>488</v>
      </c>
      <c r="D286" s="1">
        <v>100</v>
      </c>
      <c r="E286" s="1"/>
      <c r="F286" s="1">
        <v>120</v>
      </c>
      <c r="G286" s="1">
        <f>F286-D286</f>
        <v>20</v>
      </c>
      <c r="H286" s="1"/>
    </row>
    <row r="287" spans="2:8">
      <c r="B287" s="93"/>
      <c r="C287" s="94"/>
      <c r="D287" s="1">
        <v>100</v>
      </c>
      <c r="E287" s="1"/>
      <c r="F287" s="1">
        <v>120</v>
      </c>
      <c r="G287" s="1">
        <f>F287-D287</f>
        <v>20</v>
      </c>
      <c r="H287" s="1"/>
    </row>
    <row r="288" spans="2:8">
      <c r="B288" s="93"/>
      <c r="C288" s="92" t="s">
        <v>345</v>
      </c>
      <c r="D288" s="1">
        <v>96.5</v>
      </c>
      <c r="E288" s="1">
        <v>89</v>
      </c>
      <c r="F288" s="1"/>
      <c r="G288" s="1">
        <f>E288-D288</f>
        <v>-7.5</v>
      </c>
      <c r="H288" s="1"/>
    </row>
    <row r="289" spans="2:8">
      <c r="B289" s="94"/>
      <c r="C289" s="94"/>
      <c r="D289" s="1">
        <v>96.5</v>
      </c>
      <c r="E289" s="1">
        <v>89</v>
      </c>
      <c r="F289" s="1"/>
      <c r="G289" s="1">
        <f>E289-D289</f>
        <v>-7.5</v>
      </c>
      <c r="H289" s="1"/>
    </row>
    <row r="290" spans="2:8">
      <c r="B290" s="92" t="s">
        <v>489</v>
      </c>
      <c r="C290" s="92" t="s">
        <v>440</v>
      </c>
      <c r="D290" s="1">
        <v>40.5</v>
      </c>
      <c r="E290" s="1"/>
      <c r="F290" s="1">
        <v>50.55</v>
      </c>
      <c r="G290" s="1">
        <f>F290-D290</f>
        <v>10.049999999999997</v>
      </c>
      <c r="H290" s="1"/>
    </row>
    <row r="291" spans="2:8">
      <c r="B291" s="93"/>
      <c r="C291" s="93"/>
      <c r="D291" s="1">
        <v>40.5</v>
      </c>
      <c r="E291" s="1"/>
      <c r="F291" s="1">
        <v>59</v>
      </c>
      <c r="G291" s="1">
        <f t="shared" ref="G291:G295" si="24">F291-D291</f>
        <v>18.5</v>
      </c>
      <c r="H291" s="1"/>
    </row>
    <row r="292" spans="2:8">
      <c r="B292" s="93"/>
      <c r="C292" s="93"/>
      <c r="D292" s="1">
        <v>40.5</v>
      </c>
      <c r="E292" s="1"/>
      <c r="F292" s="1">
        <v>64</v>
      </c>
      <c r="G292" s="1">
        <f t="shared" si="24"/>
        <v>23.5</v>
      </c>
      <c r="H292" s="1"/>
    </row>
    <row r="293" spans="2:8">
      <c r="B293" s="93"/>
      <c r="C293" s="93"/>
      <c r="D293" s="1">
        <v>40.5</v>
      </c>
      <c r="E293" s="1"/>
      <c r="F293" s="1">
        <v>74</v>
      </c>
      <c r="G293" s="1">
        <f t="shared" si="24"/>
        <v>33.5</v>
      </c>
      <c r="H293" s="1"/>
    </row>
    <row r="294" spans="2:8">
      <c r="B294" s="93"/>
      <c r="C294" s="93"/>
      <c r="D294" s="1">
        <v>40.5</v>
      </c>
      <c r="E294" s="1"/>
      <c r="F294" s="1">
        <v>80</v>
      </c>
      <c r="G294" s="1">
        <f t="shared" si="24"/>
        <v>39.5</v>
      </c>
      <c r="H294" s="1"/>
    </row>
    <row r="295" spans="2:8">
      <c r="B295" s="94"/>
      <c r="C295" s="94"/>
      <c r="D295" s="1">
        <v>40.5</v>
      </c>
      <c r="E295" s="1"/>
      <c r="F295" s="1">
        <v>90</v>
      </c>
      <c r="G295" s="1">
        <f t="shared" si="24"/>
        <v>49.5</v>
      </c>
      <c r="H295" s="1"/>
    </row>
    <row r="296" spans="2:8">
      <c r="B296" s="92" t="s">
        <v>490</v>
      </c>
      <c r="C296" s="92" t="s">
        <v>491</v>
      </c>
      <c r="D296" s="1">
        <v>93</v>
      </c>
      <c r="E296" s="1">
        <v>87</v>
      </c>
      <c r="F296" s="1"/>
      <c r="G296" s="1">
        <f>E296-D296</f>
        <v>-6</v>
      </c>
      <c r="H296" s="1"/>
    </row>
    <row r="297" spans="2:8">
      <c r="B297" s="93"/>
      <c r="C297" s="94"/>
      <c r="D297" s="1">
        <v>93</v>
      </c>
      <c r="E297" s="1">
        <v>87</v>
      </c>
      <c r="F297" s="1"/>
      <c r="G297" s="1">
        <f>E297-D297</f>
        <v>-6</v>
      </c>
      <c r="H297" s="1"/>
    </row>
    <row r="298" spans="2:8">
      <c r="B298" s="93"/>
      <c r="C298" s="92" t="s">
        <v>465</v>
      </c>
      <c r="D298" s="1">
        <v>76</v>
      </c>
      <c r="E298" s="1"/>
      <c r="F298" s="1">
        <v>83</v>
      </c>
      <c r="G298" s="1">
        <f>F298-D298</f>
        <v>7</v>
      </c>
      <c r="H298" s="1"/>
    </row>
    <row r="299" spans="2:8">
      <c r="B299" s="93"/>
      <c r="C299" s="94"/>
      <c r="D299" s="1">
        <v>76</v>
      </c>
      <c r="E299" s="1"/>
      <c r="F299" s="1">
        <v>91</v>
      </c>
      <c r="G299" s="1">
        <f>F299-D299</f>
        <v>15</v>
      </c>
      <c r="H299" s="1"/>
    </row>
    <row r="300" spans="2:8">
      <c r="B300" s="93"/>
      <c r="C300" s="92" t="s">
        <v>491</v>
      </c>
      <c r="D300" s="1">
        <v>85.3</v>
      </c>
      <c r="E300" s="1">
        <v>78</v>
      </c>
      <c r="F300" s="1"/>
      <c r="G300" s="1">
        <f>E300-D300</f>
        <v>-7.2999999999999972</v>
      </c>
      <c r="H300" s="1"/>
    </row>
    <row r="301" spans="2:8">
      <c r="B301" s="94"/>
      <c r="C301" s="94"/>
      <c r="D301" s="1">
        <v>85.3</v>
      </c>
      <c r="E301" s="1">
        <v>78</v>
      </c>
      <c r="F301" s="1"/>
      <c r="G301" s="1">
        <f>E301-D301</f>
        <v>-7.2999999999999972</v>
      </c>
      <c r="H301" s="1"/>
    </row>
    <row r="302" spans="2:8">
      <c r="B302" s="89" t="s">
        <v>492</v>
      </c>
      <c r="C302" s="92" t="s">
        <v>159</v>
      </c>
      <c r="D302" s="1">
        <v>66</v>
      </c>
      <c r="E302" s="1"/>
      <c r="F302" s="1">
        <v>79</v>
      </c>
      <c r="G302" s="1">
        <f>F302-D302</f>
        <v>13</v>
      </c>
      <c r="H302" s="1"/>
    </row>
    <row r="303" spans="2:8">
      <c r="B303" s="90"/>
      <c r="C303" s="93"/>
      <c r="D303" s="1">
        <v>66</v>
      </c>
      <c r="E303" s="1"/>
      <c r="F303" s="1">
        <v>87</v>
      </c>
      <c r="G303" s="1">
        <f t="shared" ref="G303:G305" si="25">F303-D303</f>
        <v>21</v>
      </c>
      <c r="H303" s="1"/>
    </row>
    <row r="304" spans="2:8">
      <c r="B304" s="90"/>
      <c r="C304" s="93"/>
      <c r="D304" s="1">
        <v>66</v>
      </c>
      <c r="E304" s="1"/>
      <c r="F304" s="1">
        <v>95</v>
      </c>
      <c r="G304" s="1">
        <f t="shared" si="25"/>
        <v>29</v>
      </c>
      <c r="H304" s="1"/>
    </row>
    <row r="305" spans="2:8">
      <c r="B305" s="90"/>
      <c r="C305" s="94"/>
      <c r="D305" s="1">
        <v>66</v>
      </c>
      <c r="E305" s="1"/>
      <c r="F305" s="1">
        <v>104</v>
      </c>
      <c r="G305" s="1">
        <f t="shared" si="25"/>
        <v>38</v>
      </c>
      <c r="H305" s="1"/>
    </row>
    <row r="306" spans="2:8">
      <c r="B306" s="90"/>
      <c r="C306" s="89" t="s">
        <v>428</v>
      </c>
      <c r="D306" s="1">
        <v>84.3</v>
      </c>
      <c r="E306" s="1">
        <v>78</v>
      </c>
      <c r="F306" s="1"/>
      <c r="G306" s="1">
        <f>E306-D306</f>
        <v>-6.2999999999999972</v>
      </c>
      <c r="H306" s="1"/>
    </row>
    <row r="307" spans="2:8">
      <c r="B307" s="90"/>
      <c r="C307" s="90"/>
      <c r="D307" s="1">
        <v>84.3</v>
      </c>
      <c r="E307" s="1">
        <v>78</v>
      </c>
      <c r="F307" s="1"/>
      <c r="G307" s="1">
        <f t="shared" ref="G307:G309" si="26">E307-D307</f>
        <v>-6.2999999999999972</v>
      </c>
      <c r="H307" s="1"/>
    </row>
    <row r="308" spans="2:8">
      <c r="B308" s="90"/>
      <c r="C308" s="90"/>
      <c r="D308" s="1">
        <v>84.3</v>
      </c>
      <c r="E308" s="1">
        <v>78</v>
      </c>
      <c r="F308" s="1"/>
      <c r="G308" s="1">
        <f t="shared" si="26"/>
        <v>-6.2999999999999972</v>
      </c>
      <c r="H308" s="1"/>
    </row>
    <row r="309" spans="2:8">
      <c r="B309" s="90"/>
      <c r="C309" s="90"/>
      <c r="D309" s="1">
        <v>84.3</v>
      </c>
      <c r="E309" s="1">
        <v>78</v>
      </c>
      <c r="F309" s="1"/>
      <c r="G309" s="1">
        <f t="shared" si="26"/>
        <v>-6.2999999999999972</v>
      </c>
      <c r="H309" s="1"/>
    </row>
    <row r="310" spans="2:8">
      <c r="B310" s="90"/>
      <c r="C310" s="90"/>
      <c r="D310" s="1">
        <v>90</v>
      </c>
      <c r="E310" s="1"/>
      <c r="F310" s="1">
        <v>135</v>
      </c>
      <c r="G310" s="1">
        <f>F310-D310</f>
        <v>45</v>
      </c>
      <c r="H310" s="1"/>
    </row>
    <row r="311" spans="2:8">
      <c r="B311" s="90"/>
      <c r="C311" s="90"/>
      <c r="D311" s="1">
        <v>90</v>
      </c>
      <c r="E311" s="1"/>
      <c r="F311" s="1">
        <v>155</v>
      </c>
      <c r="G311" s="1">
        <f t="shared" ref="G311:G312" si="27">F311-D311</f>
        <v>65</v>
      </c>
      <c r="H311" s="1"/>
    </row>
    <row r="312" spans="2:8">
      <c r="B312" s="90"/>
      <c r="C312" s="90"/>
      <c r="D312" s="1">
        <v>90</v>
      </c>
      <c r="E312" s="1"/>
      <c r="F312" s="1">
        <v>160</v>
      </c>
      <c r="G312" s="1">
        <f t="shared" si="27"/>
        <v>70</v>
      </c>
      <c r="H312" s="1"/>
    </row>
    <row r="313" spans="2:8">
      <c r="B313" s="91"/>
      <c r="C313" s="91"/>
      <c r="D313" s="13">
        <v>90</v>
      </c>
      <c r="E313" s="1"/>
      <c r="F313" s="1"/>
      <c r="G313" s="1"/>
      <c r="H313" s="13" t="s">
        <v>13</v>
      </c>
    </row>
    <row r="314" spans="2:8">
      <c r="B314" s="89" t="s">
        <v>493</v>
      </c>
      <c r="C314" s="65" t="s">
        <v>428</v>
      </c>
      <c r="D314" s="5"/>
      <c r="E314" s="1"/>
      <c r="F314" s="1">
        <v>153</v>
      </c>
      <c r="G314" s="1">
        <f>F314-D313</f>
        <v>63</v>
      </c>
      <c r="H314" s="5"/>
    </row>
    <row r="315" spans="2:8">
      <c r="B315" s="90"/>
      <c r="C315" s="89" t="s">
        <v>310</v>
      </c>
      <c r="D315" s="13">
        <v>58.1</v>
      </c>
      <c r="E315" s="1"/>
      <c r="F315" s="1">
        <v>65</v>
      </c>
      <c r="G315" s="1">
        <f>F315-D315</f>
        <v>6.8999999999999986</v>
      </c>
      <c r="H315" s="5"/>
    </row>
    <row r="316" spans="2:8">
      <c r="B316" s="90"/>
      <c r="C316" s="91"/>
      <c r="D316" s="13">
        <v>58.1</v>
      </c>
      <c r="E316" s="1">
        <v>50</v>
      </c>
      <c r="F316" s="1"/>
      <c r="G316" s="1">
        <f>E316-D316</f>
        <v>-8.1000000000000014</v>
      </c>
      <c r="H316" s="5"/>
    </row>
    <row r="317" spans="2:8">
      <c r="B317" s="90"/>
      <c r="C317" s="89" t="s">
        <v>428</v>
      </c>
      <c r="D317" s="13">
        <v>115.5</v>
      </c>
      <c r="E317" s="1">
        <v>107</v>
      </c>
      <c r="F317" s="1"/>
      <c r="G317" s="1">
        <f>E317-D317</f>
        <v>-8.5</v>
      </c>
      <c r="H317" s="5"/>
    </row>
    <row r="318" spans="2:8">
      <c r="B318" s="90"/>
      <c r="C318" s="91"/>
      <c r="D318" s="13">
        <v>115.5</v>
      </c>
      <c r="E318" s="1">
        <v>107</v>
      </c>
      <c r="F318" s="1"/>
      <c r="G318" s="1">
        <f>E318-D318</f>
        <v>-8.5</v>
      </c>
      <c r="H318" s="5"/>
    </row>
    <row r="319" spans="2:8">
      <c r="B319" s="90"/>
      <c r="C319" s="89" t="s">
        <v>310</v>
      </c>
      <c r="D319" s="13">
        <v>53.3</v>
      </c>
      <c r="E319" s="1"/>
      <c r="F319" s="1">
        <v>59.2</v>
      </c>
      <c r="G319" s="1">
        <f>F319-D319</f>
        <v>5.9000000000000057</v>
      </c>
      <c r="H319" s="5"/>
    </row>
    <row r="320" spans="2:8">
      <c r="B320" s="91"/>
      <c r="C320" s="91"/>
      <c r="D320" s="13">
        <v>53.3</v>
      </c>
      <c r="E320" s="1"/>
      <c r="F320" s="1">
        <v>62</v>
      </c>
      <c r="G320" s="1">
        <f>F320-D320</f>
        <v>8.7000000000000028</v>
      </c>
      <c r="H320" s="5"/>
    </row>
    <row r="321" spans="2:8">
      <c r="B321" s="92" t="s">
        <v>496</v>
      </c>
      <c r="C321" s="92" t="s">
        <v>428</v>
      </c>
      <c r="D321" s="13">
        <v>108</v>
      </c>
      <c r="E321" s="1"/>
      <c r="F321" s="1">
        <v>115</v>
      </c>
      <c r="G321" s="1">
        <f>F321-D321</f>
        <v>7</v>
      </c>
      <c r="H321" s="5"/>
    </row>
    <row r="322" spans="2:8">
      <c r="B322" s="93"/>
      <c r="C322" s="93"/>
      <c r="D322" s="13">
        <v>108</v>
      </c>
      <c r="E322" s="1"/>
      <c r="F322" s="1">
        <v>121</v>
      </c>
      <c r="G322" s="1">
        <f t="shared" ref="G322:G329" si="28">F322-D322</f>
        <v>13</v>
      </c>
      <c r="H322" s="5"/>
    </row>
    <row r="323" spans="2:8">
      <c r="B323" s="93"/>
      <c r="C323" s="93"/>
      <c r="D323" s="13">
        <v>108</v>
      </c>
      <c r="E323" s="1"/>
      <c r="F323" s="1">
        <v>126.7</v>
      </c>
      <c r="G323" s="1">
        <f t="shared" si="28"/>
        <v>18.700000000000003</v>
      </c>
      <c r="H323" s="5"/>
    </row>
    <row r="324" spans="2:8">
      <c r="B324" s="93"/>
      <c r="C324" s="94"/>
      <c r="D324" s="13">
        <v>108</v>
      </c>
      <c r="E324" s="1"/>
      <c r="F324" s="1">
        <v>130</v>
      </c>
      <c r="G324" s="1">
        <f t="shared" si="28"/>
        <v>22</v>
      </c>
      <c r="H324" s="5"/>
    </row>
    <row r="325" spans="2:8">
      <c r="B325" s="93"/>
      <c r="C325" s="92" t="s">
        <v>491</v>
      </c>
      <c r="D325" s="13">
        <v>100</v>
      </c>
      <c r="E325" s="1"/>
      <c r="F325" s="1">
        <v>114</v>
      </c>
      <c r="G325" s="1">
        <f t="shared" si="28"/>
        <v>14</v>
      </c>
      <c r="H325" s="5"/>
    </row>
    <row r="326" spans="2:8">
      <c r="B326" s="93"/>
      <c r="C326" s="93"/>
      <c r="D326" s="13">
        <v>100</v>
      </c>
      <c r="E326" s="1"/>
      <c r="F326" s="1">
        <v>118</v>
      </c>
      <c r="G326" s="1">
        <f t="shared" si="28"/>
        <v>18</v>
      </c>
      <c r="H326" s="5"/>
    </row>
    <row r="327" spans="2:8">
      <c r="B327" s="93"/>
      <c r="C327" s="93"/>
      <c r="D327" s="13">
        <v>100</v>
      </c>
      <c r="E327" s="1"/>
      <c r="F327" s="1">
        <v>123</v>
      </c>
      <c r="G327" s="1">
        <f t="shared" si="28"/>
        <v>23</v>
      </c>
      <c r="H327" s="5"/>
    </row>
    <row r="328" spans="2:8">
      <c r="B328" s="93"/>
      <c r="C328" s="93"/>
      <c r="D328" s="13">
        <v>100</v>
      </c>
      <c r="E328" s="1"/>
      <c r="F328" s="1">
        <v>131</v>
      </c>
      <c r="G328" s="1">
        <f t="shared" si="28"/>
        <v>31</v>
      </c>
      <c r="H328" s="5"/>
    </row>
    <row r="329" spans="2:8">
      <c r="B329" s="94"/>
      <c r="C329" s="94"/>
      <c r="D329" s="13">
        <v>100</v>
      </c>
      <c r="E329" s="1"/>
      <c r="F329" s="1">
        <v>138</v>
      </c>
      <c r="G329" s="1">
        <f t="shared" si="28"/>
        <v>38</v>
      </c>
      <c r="H329" s="5"/>
    </row>
    <row r="330" spans="2:8">
      <c r="B330" s="92" t="s">
        <v>497</v>
      </c>
      <c r="C330" s="92" t="s">
        <v>310</v>
      </c>
      <c r="D330" s="13">
        <v>65</v>
      </c>
      <c r="E330" s="1">
        <v>52</v>
      </c>
      <c r="F330" s="1"/>
      <c r="G330" s="1">
        <f>E330-D330</f>
        <v>-13</v>
      </c>
      <c r="H330" s="5"/>
    </row>
    <row r="331" spans="2:8">
      <c r="B331" s="93"/>
      <c r="C331" s="93"/>
      <c r="D331" s="13">
        <v>65</v>
      </c>
      <c r="E331" s="1">
        <v>52</v>
      </c>
      <c r="F331" s="1"/>
      <c r="G331" s="1">
        <f t="shared" ref="G331:G347" si="29">E331-D331</f>
        <v>-13</v>
      </c>
      <c r="H331" s="5"/>
    </row>
    <row r="332" spans="2:8">
      <c r="B332" s="93"/>
      <c r="C332" s="93"/>
      <c r="D332" s="13">
        <v>55</v>
      </c>
      <c r="E332" s="1">
        <v>52</v>
      </c>
      <c r="F332" s="1"/>
      <c r="G332" s="1">
        <f t="shared" si="29"/>
        <v>-3</v>
      </c>
      <c r="H332" s="5"/>
    </row>
    <row r="333" spans="2:8">
      <c r="B333" s="93"/>
      <c r="C333" s="94"/>
      <c r="D333" s="13">
        <v>55</v>
      </c>
      <c r="E333" s="1">
        <v>52</v>
      </c>
      <c r="F333" s="1"/>
      <c r="G333" s="1">
        <f t="shared" si="29"/>
        <v>-3</v>
      </c>
      <c r="H333" s="5"/>
    </row>
    <row r="334" spans="2:8">
      <c r="B334" s="93"/>
      <c r="C334" s="92" t="s">
        <v>428</v>
      </c>
      <c r="D334" s="13">
        <v>84</v>
      </c>
      <c r="E334" s="1">
        <v>79</v>
      </c>
      <c r="F334" s="1"/>
      <c r="G334" s="1">
        <f t="shared" si="29"/>
        <v>-5</v>
      </c>
      <c r="H334" s="5"/>
    </row>
    <row r="335" spans="2:8">
      <c r="B335" s="93"/>
      <c r="C335" s="94"/>
      <c r="D335" s="13">
        <v>84</v>
      </c>
      <c r="E335" s="1">
        <v>79</v>
      </c>
      <c r="F335" s="1"/>
      <c r="G335" s="1">
        <f t="shared" si="29"/>
        <v>-5</v>
      </c>
      <c r="H335" s="5"/>
    </row>
    <row r="336" spans="2:8">
      <c r="B336" s="93"/>
      <c r="C336" s="92" t="s">
        <v>375</v>
      </c>
      <c r="D336" s="13">
        <v>124</v>
      </c>
      <c r="E336" s="1">
        <v>114</v>
      </c>
      <c r="F336" s="1"/>
      <c r="G336" s="1">
        <f t="shared" si="29"/>
        <v>-10</v>
      </c>
      <c r="H336" s="5"/>
    </row>
    <row r="337" spans="2:8">
      <c r="B337" s="94"/>
      <c r="C337" s="94"/>
      <c r="D337" s="13">
        <v>124</v>
      </c>
      <c r="E337" s="1">
        <v>114</v>
      </c>
      <c r="F337" s="1"/>
      <c r="G337" s="1">
        <f t="shared" si="29"/>
        <v>-10</v>
      </c>
      <c r="H337" s="5"/>
    </row>
    <row r="338" spans="2:8">
      <c r="B338" s="92" t="s">
        <v>498</v>
      </c>
      <c r="C338" s="92" t="s">
        <v>428</v>
      </c>
      <c r="D338" s="13">
        <v>88</v>
      </c>
      <c r="E338" s="1">
        <v>86</v>
      </c>
      <c r="F338" s="1"/>
      <c r="G338" s="1">
        <f t="shared" si="29"/>
        <v>-2</v>
      </c>
      <c r="H338" s="5"/>
    </row>
    <row r="339" spans="2:8">
      <c r="B339" s="94"/>
      <c r="C339" s="94"/>
      <c r="D339" s="13">
        <v>88</v>
      </c>
      <c r="E339" s="1">
        <v>86</v>
      </c>
      <c r="F339" s="1"/>
      <c r="G339" s="1">
        <f t="shared" si="29"/>
        <v>-2</v>
      </c>
      <c r="H339" s="5"/>
    </row>
    <row r="340" spans="2:8">
      <c r="B340" s="92" t="s">
        <v>499</v>
      </c>
      <c r="C340" s="92" t="s">
        <v>500</v>
      </c>
      <c r="D340" s="13">
        <v>120</v>
      </c>
      <c r="E340" s="1">
        <v>112</v>
      </c>
      <c r="F340" s="1"/>
      <c r="G340" s="1">
        <f t="shared" si="29"/>
        <v>-8</v>
      </c>
      <c r="H340" s="5"/>
    </row>
    <row r="341" spans="2:8">
      <c r="B341" s="93"/>
      <c r="C341" s="94"/>
      <c r="D341" s="13">
        <v>120</v>
      </c>
      <c r="E341" s="1">
        <v>112</v>
      </c>
      <c r="F341" s="1"/>
      <c r="G341" s="1">
        <f t="shared" si="29"/>
        <v>-8</v>
      </c>
      <c r="H341" s="5"/>
    </row>
    <row r="342" spans="2:8">
      <c r="B342" s="93"/>
      <c r="C342" s="92" t="s">
        <v>500</v>
      </c>
      <c r="D342" s="13">
        <v>109</v>
      </c>
      <c r="E342" s="1">
        <v>100</v>
      </c>
      <c r="F342" s="1"/>
      <c r="G342" s="1">
        <f t="shared" si="29"/>
        <v>-9</v>
      </c>
      <c r="H342" s="5"/>
    </row>
    <row r="343" spans="2:8">
      <c r="B343" s="93"/>
      <c r="C343" s="93"/>
      <c r="D343" s="13">
        <v>109</v>
      </c>
      <c r="E343" s="1">
        <v>100</v>
      </c>
      <c r="F343" s="1"/>
      <c r="G343" s="1">
        <f t="shared" si="29"/>
        <v>-9</v>
      </c>
      <c r="H343" s="5"/>
    </row>
    <row r="344" spans="2:8">
      <c r="B344" s="93"/>
      <c r="C344" s="93"/>
      <c r="D344" s="13">
        <v>104</v>
      </c>
      <c r="E344" s="1">
        <v>100</v>
      </c>
      <c r="F344" s="1"/>
      <c r="G344" s="1">
        <f t="shared" si="29"/>
        <v>-4</v>
      </c>
      <c r="H344" s="5"/>
    </row>
    <row r="345" spans="2:8">
      <c r="B345" s="93"/>
      <c r="C345" s="94"/>
      <c r="D345" s="13">
        <v>104</v>
      </c>
      <c r="E345" s="1">
        <v>100</v>
      </c>
      <c r="F345" s="1"/>
      <c r="G345" s="1">
        <f t="shared" si="29"/>
        <v>-4</v>
      </c>
      <c r="H345" s="5"/>
    </row>
    <row r="346" spans="2:8">
      <c r="B346" s="93"/>
      <c r="C346" s="92" t="s">
        <v>491</v>
      </c>
      <c r="D346" s="13">
        <v>96</v>
      </c>
      <c r="E346" s="1">
        <v>80</v>
      </c>
      <c r="F346" s="1"/>
      <c r="G346" s="1">
        <f t="shared" si="29"/>
        <v>-16</v>
      </c>
      <c r="H346" s="5"/>
    </row>
    <row r="347" spans="2:8">
      <c r="B347" s="93"/>
      <c r="C347" s="94"/>
      <c r="D347" s="13">
        <v>96</v>
      </c>
      <c r="E347" s="1">
        <v>80</v>
      </c>
      <c r="F347" s="1"/>
      <c r="G347" s="1">
        <f t="shared" si="29"/>
        <v>-16</v>
      </c>
      <c r="H347" s="5"/>
    </row>
    <row r="348" spans="2:8">
      <c r="B348" s="93"/>
      <c r="C348" s="92" t="s">
        <v>491</v>
      </c>
      <c r="D348" s="13">
        <v>90</v>
      </c>
      <c r="E348" s="1"/>
      <c r="F348" s="1">
        <v>106.5</v>
      </c>
      <c r="G348" s="1">
        <f>F348-D348</f>
        <v>16.5</v>
      </c>
      <c r="H348" s="5"/>
    </row>
    <row r="349" spans="2:8">
      <c r="B349" s="93"/>
      <c r="C349" s="93"/>
      <c r="D349" s="13">
        <v>90</v>
      </c>
      <c r="E349" s="1"/>
      <c r="F349" s="1">
        <v>113</v>
      </c>
      <c r="G349" s="1">
        <f t="shared" ref="G349:G371" si="30">F349-D349</f>
        <v>23</v>
      </c>
      <c r="H349" s="5"/>
    </row>
    <row r="350" spans="2:8">
      <c r="B350" s="93"/>
      <c r="C350" s="93"/>
      <c r="D350" s="13">
        <v>90</v>
      </c>
      <c r="E350" s="1"/>
      <c r="F350" s="1">
        <v>119</v>
      </c>
      <c r="G350" s="1">
        <f t="shared" si="30"/>
        <v>29</v>
      </c>
      <c r="H350" s="5"/>
    </row>
    <row r="351" spans="2:8">
      <c r="B351" s="93"/>
      <c r="C351" s="93"/>
      <c r="D351" s="13">
        <v>90</v>
      </c>
      <c r="E351" s="1"/>
      <c r="F351" s="1">
        <v>126.5</v>
      </c>
      <c r="G351" s="1">
        <f t="shared" si="30"/>
        <v>36.5</v>
      </c>
      <c r="H351" s="5"/>
    </row>
    <row r="352" spans="2:8">
      <c r="B352" s="93"/>
      <c r="C352" s="93"/>
      <c r="D352" s="13">
        <v>90</v>
      </c>
      <c r="E352" s="1"/>
      <c r="F352" s="1">
        <v>126.5</v>
      </c>
      <c r="G352" s="1">
        <f t="shared" si="30"/>
        <v>36.5</v>
      </c>
      <c r="H352" s="5"/>
    </row>
    <row r="353" spans="2:8">
      <c r="B353" s="94"/>
      <c r="C353" s="94"/>
      <c r="D353" s="13">
        <v>90</v>
      </c>
      <c r="E353" s="1"/>
      <c r="F353" s="1">
        <v>126.5</v>
      </c>
      <c r="G353" s="1">
        <f t="shared" si="30"/>
        <v>36.5</v>
      </c>
      <c r="H353" s="5"/>
    </row>
    <row r="354" spans="2:8">
      <c r="B354" s="92" t="s">
        <v>501</v>
      </c>
      <c r="C354" s="92" t="s">
        <v>500</v>
      </c>
      <c r="D354" s="13">
        <v>95.3</v>
      </c>
      <c r="E354" s="1"/>
      <c r="F354" s="1">
        <v>106</v>
      </c>
      <c r="G354" s="1">
        <f t="shared" si="30"/>
        <v>10.700000000000003</v>
      </c>
      <c r="H354" s="5"/>
    </row>
    <row r="355" spans="2:8">
      <c r="B355" s="93"/>
      <c r="C355" s="93"/>
      <c r="D355" s="13">
        <v>95.3</v>
      </c>
      <c r="E355" s="1"/>
      <c r="F355" s="1">
        <v>106</v>
      </c>
      <c r="G355" s="1">
        <f t="shared" si="30"/>
        <v>10.700000000000003</v>
      </c>
      <c r="H355" s="5"/>
    </row>
    <row r="356" spans="2:8">
      <c r="B356" s="93"/>
      <c r="C356" s="93"/>
      <c r="D356" s="13">
        <v>95.3</v>
      </c>
      <c r="E356" s="1"/>
      <c r="F356" s="1">
        <v>112</v>
      </c>
      <c r="G356" s="1">
        <f t="shared" si="30"/>
        <v>16.700000000000003</v>
      </c>
      <c r="H356" s="5"/>
    </row>
    <row r="357" spans="2:8">
      <c r="B357" s="93"/>
      <c r="C357" s="93"/>
      <c r="D357" s="13">
        <v>95.3</v>
      </c>
      <c r="E357" s="1"/>
      <c r="F357" s="1">
        <v>112</v>
      </c>
      <c r="G357" s="1">
        <f t="shared" si="30"/>
        <v>16.700000000000003</v>
      </c>
      <c r="H357" s="5"/>
    </row>
    <row r="358" spans="2:8">
      <c r="B358" s="93"/>
      <c r="C358" s="93"/>
      <c r="D358" s="13">
        <v>100</v>
      </c>
      <c r="E358" s="1"/>
      <c r="F358" s="1">
        <v>110</v>
      </c>
      <c r="G358" s="1">
        <f t="shared" si="30"/>
        <v>10</v>
      </c>
      <c r="H358" s="5"/>
    </row>
    <row r="359" spans="2:8">
      <c r="B359" s="93"/>
      <c r="C359" s="93"/>
      <c r="D359" s="13">
        <v>100</v>
      </c>
      <c r="E359" s="1"/>
      <c r="F359" s="1">
        <v>114</v>
      </c>
      <c r="G359" s="1">
        <f t="shared" si="30"/>
        <v>14</v>
      </c>
      <c r="H359" s="5"/>
    </row>
    <row r="360" spans="2:8">
      <c r="B360" s="93"/>
      <c r="C360" s="93"/>
      <c r="D360" s="13">
        <v>100</v>
      </c>
      <c r="E360" s="1"/>
      <c r="F360" s="1">
        <v>119.5</v>
      </c>
      <c r="G360" s="1">
        <f t="shared" si="30"/>
        <v>19.5</v>
      </c>
      <c r="H360" s="5"/>
    </row>
    <row r="361" spans="2:8">
      <c r="B361" s="93"/>
      <c r="C361" s="94"/>
      <c r="D361" s="13">
        <v>100</v>
      </c>
      <c r="E361" s="1"/>
      <c r="F361" s="1">
        <v>120.9</v>
      </c>
      <c r="G361" s="1">
        <f t="shared" si="30"/>
        <v>20.900000000000006</v>
      </c>
      <c r="H361" s="5"/>
    </row>
    <row r="362" spans="2:8">
      <c r="B362" s="93"/>
      <c r="C362" s="92" t="s">
        <v>440</v>
      </c>
      <c r="D362" s="13">
        <v>83</v>
      </c>
      <c r="E362" s="1"/>
      <c r="F362" s="1">
        <v>94</v>
      </c>
      <c r="G362" s="1">
        <f t="shared" si="30"/>
        <v>11</v>
      </c>
      <c r="H362" s="5"/>
    </row>
    <row r="363" spans="2:8">
      <c r="B363" s="93"/>
      <c r="C363" s="93"/>
      <c r="D363" s="13">
        <v>83</v>
      </c>
      <c r="E363" s="1"/>
      <c r="F363" s="1">
        <v>99</v>
      </c>
      <c r="G363" s="1">
        <f t="shared" si="30"/>
        <v>16</v>
      </c>
      <c r="H363" s="5"/>
    </row>
    <row r="364" spans="2:8">
      <c r="B364" s="93"/>
      <c r="C364" s="93"/>
      <c r="D364" s="13">
        <v>83</v>
      </c>
      <c r="E364" s="1"/>
      <c r="F364" s="1">
        <v>108.6</v>
      </c>
      <c r="G364" s="1">
        <f t="shared" si="30"/>
        <v>25.599999999999994</v>
      </c>
      <c r="H364" s="5"/>
    </row>
    <row r="365" spans="2:8">
      <c r="B365" s="93"/>
      <c r="C365" s="93"/>
      <c r="D365" s="13">
        <v>83</v>
      </c>
      <c r="E365" s="1"/>
      <c r="F365" s="1">
        <v>110</v>
      </c>
      <c r="G365" s="1">
        <f t="shared" si="30"/>
        <v>27</v>
      </c>
      <c r="H365" s="5"/>
    </row>
    <row r="366" spans="2:8">
      <c r="B366" s="93"/>
      <c r="C366" s="93"/>
      <c r="D366" s="13">
        <v>83</v>
      </c>
      <c r="E366" s="1"/>
      <c r="F366" s="1">
        <v>110</v>
      </c>
      <c r="G366" s="1">
        <f t="shared" si="30"/>
        <v>27</v>
      </c>
      <c r="H366" s="5"/>
    </row>
    <row r="367" spans="2:8">
      <c r="B367" s="93"/>
      <c r="C367" s="93"/>
      <c r="D367" s="13">
        <v>103.5</v>
      </c>
      <c r="E367" s="1"/>
      <c r="F367" s="1">
        <v>113</v>
      </c>
      <c r="G367" s="1">
        <f t="shared" si="30"/>
        <v>9.5</v>
      </c>
      <c r="H367" s="5"/>
    </row>
    <row r="368" spans="2:8">
      <c r="B368" s="93"/>
      <c r="C368" s="93"/>
      <c r="D368" s="13">
        <v>103.5</v>
      </c>
      <c r="E368" s="1"/>
      <c r="F368" s="1">
        <v>117</v>
      </c>
      <c r="G368" s="1">
        <f t="shared" si="30"/>
        <v>13.5</v>
      </c>
      <c r="H368" s="5"/>
    </row>
    <row r="369" spans="2:8">
      <c r="B369" s="93"/>
      <c r="C369" s="93"/>
      <c r="D369" s="13">
        <v>103.5</v>
      </c>
      <c r="E369" s="1"/>
      <c r="F369" s="1">
        <v>123.8</v>
      </c>
      <c r="G369" s="1">
        <f t="shared" si="30"/>
        <v>20.299999999999997</v>
      </c>
      <c r="H369" s="5"/>
    </row>
    <row r="370" spans="2:8">
      <c r="B370" s="93"/>
      <c r="C370" s="93"/>
      <c r="D370" s="13">
        <v>103.5</v>
      </c>
      <c r="E370" s="1"/>
      <c r="F370" s="1">
        <v>127</v>
      </c>
      <c r="G370" s="1">
        <f t="shared" si="30"/>
        <v>23.5</v>
      </c>
      <c r="H370" s="5"/>
    </row>
    <row r="371" spans="2:8">
      <c r="B371" s="94"/>
      <c r="C371" s="94"/>
      <c r="D371" s="13">
        <v>119</v>
      </c>
      <c r="E371" s="1"/>
      <c r="F371" s="1">
        <v>138</v>
      </c>
      <c r="G371" s="1">
        <f t="shared" si="30"/>
        <v>19</v>
      </c>
      <c r="H371" s="5"/>
    </row>
    <row r="372" spans="2:8">
      <c r="B372" s="92" t="s">
        <v>503</v>
      </c>
      <c r="C372" s="92" t="s">
        <v>500</v>
      </c>
      <c r="D372" s="13">
        <v>106</v>
      </c>
      <c r="E372" s="1">
        <v>95</v>
      </c>
      <c r="F372" s="1"/>
      <c r="G372" s="1">
        <f>E372-D372</f>
        <v>-11</v>
      </c>
      <c r="H372" s="5"/>
    </row>
    <row r="373" spans="2:8">
      <c r="B373" s="93"/>
      <c r="C373" s="93"/>
      <c r="D373" s="13">
        <v>106</v>
      </c>
      <c r="E373" s="1">
        <v>95</v>
      </c>
      <c r="F373" s="1"/>
      <c r="G373" s="1">
        <f t="shared" ref="G373:G375" si="31">E373-D373</f>
        <v>-11</v>
      </c>
      <c r="H373" s="5"/>
    </row>
    <row r="374" spans="2:8">
      <c r="B374" s="93"/>
      <c r="C374" s="93"/>
      <c r="D374" s="13">
        <v>106</v>
      </c>
      <c r="E374" s="1">
        <v>95</v>
      </c>
      <c r="F374" s="1"/>
      <c r="G374" s="1">
        <f t="shared" si="31"/>
        <v>-11</v>
      </c>
      <c r="H374" s="5"/>
    </row>
    <row r="375" spans="2:8">
      <c r="B375" s="93"/>
      <c r="C375" s="94"/>
      <c r="D375" s="13">
        <v>106</v>
      </c>
      <c r="E375" s="1">
        <v>95</v>
      </c>
      <c r="F375" s="1"/>
      <c r="G375" s="1">
        <f t="shared" si="31"/>
        <v>-11</v>
      </c>
      <c r="H375" s="5"/>
    </row>
    <row r="376" spans="2:8">
      <c r="B376" s="93"/>
      <c r="C376" s="92" t="s">
        <v>440</v>
      </c>
      <c r="D376" s="13">
        <v>93</v>
      </c>
      <c r="E376" s="1"/>
      <c r="F376" s="1">
        <v>106</v>
      </c>
      <c r="G376" s="1">
        <f>F376-D376</f>
        <v>13</v>
      </c>
      <c r="H376" s="5"/>
    </row>
    <row r="377" spans="2:8">
      <c r="B377" s="93"/>
      <c r="C377" s="93"/>
      <c r="D377" s="13">
        <v>93</v>
      </c>
      <c r="E377" s="1"/>
      <c r="F377" s="1">
        <v>106</v>
      </c>
      <c r="G377" s="1">
        <f t="shared" ref="G377:G383" si="32">F377-D377</f>
        <v>13</v>
      </c>
      <c r="H377" s="5"/>
    </row>
    <row r="378" spans="2:8">
      <c r="B378" s="93"/>
      <c r="C378" s="93"/>
      <c r="D378" s="13">
        <v>93</v>
      </c>
      <c r="E378" s="1"/>
      <c r="F378" s="1">
        <v>96</v>
      </c>
      <c r="G378" s="1">
        <f t="shared" si="32"/>
        <v>3</v>
      </c>
      <c r="H378" s="5"/>
    </row>
    <row r="379" spans="2:8">
      <c r="B379" s="93"/>
      <c r="C379" s="93"/>
      <c r="D379" s="13">
        <v>93</v>
      </c>
      <c r="E379" s="1"/>
      <c r="F379" s="1">
        <v>96</v>
      </c>
      <c r="G379" s="1">
        <f t="shared" si="32"/>
        <v>3</v>
      </c>
      <c r="H379" s="5"/>
    </row>
    <row r="380" spans="2:8">
      <c r="B380" s="93"/>
      <c r="C380" s="93"/>
      <c r="D380" s="13">
        <v>110</v>
      </c>
      <c r="E380" s="1"/>
      <c r="F380" s="1">
        <v>122</v>
      </c>
      <c r="G380" s="1">
        <f t="shared" si="32"/>
        <v>12</v>
      </c>
      <c r="H380" s="5"/>
    </row>
    <row r="381" spans="2:8">
      <c r="B381" s="93"/>
      <c r="C381" s="93"/>
      <c r="D381" s="13">
        <v>110</v>
      </c>
      <c r="E381" s="1"/>
      <c r="F381" s="1">
        <v>127</v>
      </c>
      <c r="G381" s="1">
        <f t="shared" si="32"/>
        <v>17</v>
      </c>
      <c r="H381" s="5"/>
    </row>
    <row r="382" spans="2:8">
      <c r="B382" s="93"/>
      <c r="C382" s="93"/>
      <c r="D382" s="13">
        <v>110</v>
      </c>
      <c r="E382" s="1"/>
      <c r="F382" s="1">
        <v>144</v>
      </c>
      <c r="G382" s="1">
        <f t="shared" si="32"/>
        <v>34</v>
      </c>
      <c r="H382" s="5"/>
    </row>
    <row r="383" spans="2:8">
      <c r="B383" s="93"/>
      <c r="C383" s="93"/>
      <c r="D383" s="13">
        <v>110</v>
      </c>
      <c r="E383" s="1"/>
      <c r="F383" s="1">
        <v>144</v>
      </c>
      <c r="G383" s="1">
        <f t="shared" si="32"/>
        <v>34</v>
      </c>
      <c r="H383" s="5"/>
    </row>
    <row r="384" spans="2:8">
      <c r="B384" s="93"/>
      <c r="C384" s="93"/>
      <c r="D384" s="13">
        <v>134</v>
      </c>
      <c r="E384" s="1">
        <v>127</v>
      </c>
      <c r="F384" s="1"/>
      <c r="G384" s="1">
        <f>E384-D384</f>
        <v>-7</v>
      </c>
      <c r="H384" s="5"/>
    </row>
    <row r="385" spans="2:8">
      <c r="B385" s="93"/>
      <c r="C385" s="93"/>
      <c r="D385" s="13">
        <v>134</v>
      </c>
      <c r="E385" s="1">
        <v>127</v>
      </c>
      <c r="F385" s="1"/>
      <c r="G385" s="1">
        <f t="shared" ref="G385:G387" si="33">E385-D385</f>
        <v>-7</v>
      </c>
      <c r="H385" s="5"/>
    </row>
    <row r="386" spans="2:8">
      <c r="B386" s="93"/>
      <c r="C386" s="93"/>
      <c r="D386" s="13">
        <v>134</v>
      </c>
      <c r="E386" s="1">
        <v>127</v>
      </c>
      <c r="F386" s="1"/>
      <c r="G386" s="1">
        <f t="shared" si="33"/>
        <v>-7</v>
      </c>
      <c r="H386" s="5"/>
    </row>
    <row r="387" spans="2:8">
      <c r="B387" s="93"/>
      <c r="C387" s="94"/>
      <c r="D387" s="13">
        <v>134</v>
      </c>
      <c r="E387" s="1">
        <v>127</v>
      </c>
      <c r="F387" s="1"/>
      <c r="G387" s="1">
        <f t="shared" si="33"/>
        <v>-7</v>
      </c>
      <c r="H387" s="5"/>
    </row>
    <row r="388" spans="2:8">
      <c r="B388" s="93"/>
      <c r="C388" s="92" t="s">
        <v>433</v>
      </c>
      <c r="D388" s="13">
        <v>122</v>
      </c>
      <c r="E388" s="1"/>
      <c r="F388" s="1">
        <v>134</v>
      </c>
      <c r="G388" s="1">
        <f>F388-D388</f>
        <v>12</v>
      </c>
      <c r="H388" s="5"/>
    </row>
    <row r="389" spans="2:8">
      <c r="B389" s="93"/>
      <c r="C389" s="93"/>
      <c r="D389" s="13">
        <v>122</v>
      </c>
      <c r="E389" s="1"/>
      <c r="F389" s="1">
        <v>134</v>
      </c>
      <c r="G389" s="1">
        <f t="shared" ref="G389:G394" si="34">F389-D389</f>
        <v>12</v>
      </c>
      <c r="H389" s="5"/>
    </row>
    <row r="390" spans="2:8">
      <c r="B390" s="93"/>
      <c r="C390" s="93"/>
      <c r="D390" s="13">
        <v>122</v>
      </c>
      <c r="E390" s="1"/>
      <c r="F390" s="1">
        <v>137</v>
      </c>
      <c r="G390" s="1">
        <f t="shared" si="34"/>
        <v>15</v>
      </c>
      <c r="H390" s="5"/>
    </row>
    <row r="391" spans="2:8">
      <c r="B391" s="93"/>
      <c r="C391" s="93"/>
      <c r="D391" s="13">
        <v>122</v>
      </c>
      <c r="E391" s="1"/>
      <c r="F391" s="1">
        <v>142</v>
      </c>
      <c r="G391" s="1">
        <f t="shared" si="34"/>
        <v>20</v>
      </c>
      <c r="H391" s="5"/>
    </row>
    <row r="392" spans="2:8">
      <c r="B392" s="93"/>
      <c r="C392" s="93"/>
      <c r="D392" s="13">
        <v>122</v>
      </c>
      <c r="E392" s="1"/>
      <c r="F392" s="1">
        <v>142</v>
      </c>
      <c r="G392" s="1">
        <f t="shared" si="34"/>
        <v>20</v>
      </c>
      <c r="H392" s="5"/>
    </row>
    <row r="393" spans="2:8">
      <c r="B393" s="93"/>
      <c r="C393" s="93"/>
      <c r="D393" s="13">
        <v>122</v>
      </c>
      <c r="E393" s="1"/>
      <c r="F393" s="1">
        <v>146</v>
      </c>
      <c r="G393" s="1">
        <f t="shared" si="34"/>
        <v>24</v>
      </c>
      <c r="H393" s="5"/>
    </row>
    <row r="394" spans="2:8">
      <c r="B394" s="94"/>
      <c r="C394" s="94"/>
      <c r="D394" s="13">
        <v>122</v>
      </c>
      <c r="E394" s="1"/>
      <c r="F394" s="1">
        <v>146</v>
      </c>
      <c r="G394" s="1">
        <f t="shared" si="34"/>
        <v>24</v>
      </c>
      <c r="H394" s="5"/>
    </row>
    <row r="395" spans="2:8">
      <c r="B395" s="92" t="s">
        <v>506</v>
      </c>
      <c r="C395" s="92" t="s">
        <v>505</v>
      </c>
      <c r="D395" s="13">
        <v>90</v>
      </c>
      <c r="E395" s="1">
        <v>83</v>
      </c>
      <c r="F395" s="1"/>
      <c r="G395" s="1">
        <f>E395-D395</f>
        <v>-7</v>
      </c>
      <c r="H395" s="5"/>
    </row>
    <row r="396" spans="2:8">
      <c r="B396" s="93"/>
      <c r="C396" s="93"/>
      <c r="D396" s="13">
        <v>90</v>
      </c>
      <c r="E396" s="1">
        <v>83</v>
      </c>
      <c r="F396" s="1"/>
      <c r="G396" s="1">
        <f t="shared" ref="G396:G398" si="35">E396-D396</f>
        <v>-7</v>
      </c>
      <c r="H396" s="5"/>
    </row>
    <row r="397" spans="2:8">
      <c r="B397" s="93"/>
      <c r="C397" s="93"/>
      <c r="D397" s="13">
        <v>90</v>
      </c>
      <c r="E397" s="1">
        <v>83</v>
      </c>
      <c r="F397" s="1"/>
      <c r="G397" s="1">
        <f t="shared" si="35"/>
        <v>-7</v>
      </c>
      <c r="H397" s="5"/>
    </row>
    <row r="398" spans="2:8">
      <c r="B398" s="93"/>
      <c r="C398" s="93"/>
      <c r="D398" s="13">
        <v>90</v>
      </c>
      <c r="E398" s="1">
        <v>83</v>
      </c>
      <c r="F398" s="1"/>
      <c r="G398" s="1">
        <f t="shared" si="35"/>
        <v>-7</v>
      </c>
      <c r="H398" s="5"/>
    </row>
    <row r="399" spans="2:8">
      <c r="B399" s="93"/>
      <c r="C399" s="93"/>
      <c r="D399" s="13">
        <v>83</v>
      </c>
      <c r="E399" s="1"/>
      <c r="F399" s="1">
        <v>99</v>
      </c>
      <c r="G399" s="1">
        <f>F399-D399</f>
        <v>16</v>
      </c>
      <c r="H399" s="5"/>
    </row>
    <row r="400" spans="2:8">
      <c r="B400" s="93"/>
      <c r="C400" s="93"/>
      <c r="D400" s="13">
        <v>83</v>
      </c>
      <c r="E400" s="1"/>
      <c r="F400" s="1">
        <v>108</v>
      </c>
      <c r="G400" s="1">
        <f t="shared" ref="G400:G412" si="36">F400-D400</f>
        <v>25</v>
      </c>
      <c r="H400" s="5"/>
    </row>
    <row r="401" spans="2:8">
      <c r="B401" s="93"/>
      <c r="C401" s="93"/>
      <c r="D401" s="13">
        <v>83</v>
      </c>
      <c r="E401" s="1"/>
      <c r="F401" s="1">
        <v>114</v>
      </c>
      <c r="G401" s="1">
        <f t="shared" si="36"/>
        <v>31</v>
      </c>
      <c r="H401" s="5"/>
    </row>
    <row r="402" spans="2:8">
      <c r="B402" s="93"/>
      <c r="C402" s="93"/>
      <c r="D402" s="13">
        <v>83</v>
      </c>
      <c r="E402" s="1"/>
      <c r="F402" s="1">
        <v>114</v>
      </c>
      <c r="G402" s="1">
        <f t="shared" si="36"/>
        <v>31</v>
      </c>
      <c r="H402" s="5"/>
    </row>
    <row r="403" spans="2:8">
      <c r="B403" s="93"/>
      <c r="C403" s="93"/>
      <c r="D403" s="13">
        <v>107</v>
      </c>
      <c r="E403" s="1"/>
      <c r="F403" s="1">
        <v>115</v>
      </c>
      <c r="G403" s="1">
        <f t="shared" si="36"/>
        <v>8</v>
      </c>
      <c r="H403" s="5"/>
    </row>
    <row r="404" spans="2:8">
      <c r="B404" s="93"/>
      <c r="C404" s="93"/>
      <c r="D404" s="13">
        <v>107</v>
      </c>
      <c r="E404" s="1"/>
      <c r="F404" s="1">
        <v>115</v>
      </c>
      <c r="G404" s="1">
        <f t="shared" si="36"/>
        <v>8</v>
      </c>
      <c r="H404" s="5"/>
    </row>
    <row r="405" spans="2:8">
      <c r="B405" s="93"/>
      <c r="C405" s="93"/>
      <c r="D405" s="13">
        <v>107</v>
      </c>
      <c r="E405" s="1"/>
      <c r="F405" s="1">
        <v>152</v>
      </c>
      <c r="G405" s="1">
        <f t="shared" si="36"/>
        <v>45</v>
      </c>
      <c r="H405" s="5"/>
    </row>
    <row r="406" spans="2:8">
      <c r="B406" s="93"/>
      <c r="C406" s="93"/>
      <c r="D406" s="13">
        <v>107</v>
      </c>
      <c r="E406" s="1"/>
      <c r="F406" s="1">
        <v>152</v>
      </c>
      <c r="G406" s="1">
        <f t="shared" si="36"/>
        <v>45</v>
      </c>
      <c r="H406" s="5"/>
    </row>
    <row r="407" spans="2:8">
      <c r="B407" s="93"/>
      <c r="C407" s="93"/>
      <c r="D407" s="13">
        <v>105</v>
      </c>
      <c r="E407" s="1"/>
      <c r="F407" s="1">
        <v>160</v>
      </c>
      <c r="G407" s="1">
        <f t="shared" si="36"/>
        <v>55</v>
      </c>
      <c r="H407" s="5"/>
    </row>
    <row r="408" spans="2:8">
      <c r="B408" s="93"/>
      <c r="C408" s="93"/>
      <c r="D408" s="13">
        <v>105</v>
      </c>
      <c r="E408" s="1"/>
      <c r="F408" s="1">
        <v>160</v>
      </c>
      <c r="G408" s="1">
        <f t="shared" si="36"/>
        <v>55</v>
      </c>
      <c r="H408" s="5"/>
    </row>
    <row r="409" spans="2:8">
      <c r="B409" s="93"/>
      <c r="C409" s="93"/>
      <c r="D409" s="13">
        <v>130</v>
      </c>
      <c r="E409" s="1"/>
      <c r="F409" s="1">
        <v>150</v>
      </c>
      <c r="G409" s="1">
        <f t="shared" si="36"/>
        <v>20</v>
      </c>
      <c r="H409" s="5"/>
    </row>
    <row r="410" spans="2:8">
      <c r="B410" s="93"/>
      <c r="C410" s="93"/>
      <c r="D410" s="13">
        <v>130</v>
      </c>
      <c r="E410" s="1"/>
      <c r="F410" s="1">
        <v>150</v>
      </c>
      <c r="G410" s="1">
        <f t="shared" si="36"/>
        <v>20</v>
      </c>
      <c r="H410" s="5"/>
    </row>
    <row r="411" spans="2:8">
      <c r="B411" s="93"/>
      <c r="C411" s="93"/>
      <c r="D411" s="13">
        <v>130</v>
      </c>
      <c r="E411" s="1"/>
      <c r="F411" s="1">
        <v>155</v>
      </c>
      <c r="G411" s="1">
        <f t="shared" si="36"/>
        <v>25</v>
      </c>
      <c r="H411" s="5"/>
    </row>
    <row r="412" spans="2:8">
      <c r="B412" s="93"/>
      <c r="C412" s="93"/>
      <c r="D412" s="13">
        <v>130</v>
      </c>
      <c r="E412" s="1"/>
      <c r="F412" s="1">
        <v>155</v>
      </c>
      <c r="G412" s="1">
        <f t="shared" si="36"/>
        <v>25</v>
      </c>
      <c r="H412" s="5"/>
    </row>
    <row r="413" spans="2:8">
      <c r="B413" s="93"/>
      <c r="C413" s="93"/>
      <c r="D413" s="13">
        <v>123</v>
      </c>
      <c r="E413" s="1">
        <v>115</v>
      </c>
      <c r="F413" s="1"/>
      <c r="G413" s="1">
        <f>E413-D413</f>
        <v>-8</v>
      </c>
      <c r="H413" s="5"/>
    </row>
    <row r="414" spans="2:8">
      <c r="B414" s="93"/>
      <c r="C414" s="93"/>
      <c r="D414" s="13">
        <v>123</v>
      </c>
      <c r="E414" s="1">
        <v>115</v>
      </c>
      <c r="F414" s="1"/>
      <c r="G414" s="1">
        <f t="shared" ref="G414:G416" si="37">E414-D414</f>
        <v>-8</v>
      </c>
      <c r="H414" s="5"/>
    </row>
    <row r="415" spans="2:8">
      <c r="B415" s="93"/>
      <c r="C415" s="93"/>
      <c r="D415" s="13">
        <v>123</v>
      </c>
      <c r="E415" s="1">
        <v>115</v>
      </c>
      <c r="F415" s="1"/>
      <c r="G415" s="1">
        <f t="shared" si="37"/>
        <v>-8</v>
      </c>
      <c r="H415" s="5"/>
    </row>
    <row r="416" spans="2:8">
      <c r="B416" s="94"/>
      <c r="C416" s="94"/>
      <c r="D416" s="13">
        <v>123</v>
      </c>
      <c r="E416" s="1">
        <v>115</v>
      </c>
      <c r="F416" s="1"/>
      <c r="G416" s="1">
        <f t="shared" si="37"/>
        <v>-8</v>
      </c>
      <c r="H416" s="5"/>
    </row>
    <row r="417" spans="2:8">
      <c r="B417" s="92" t="s">
        <v>507</v>
      </c>
      <c r="C417" s="92" t="s">
        <v>508</v>
      </c>
      <c r="D417" s="13">
        <v>95</v>
      </c>
      <c r="E417" s="1"/>
      <c r="F417" s="1">
        <v>107</v>
      </c>
      <c r="G417" s="1">
        <f>F417-D417</f>
        <v>12</v>
      </c>
      <c r="H417" s="5"/>
    </row>
    <row r="418" spans="2:8">
      <c r="B418" s="93"/>
      <c r="C418" s="93"/>
      <c r="D418" s="13">
        <v>95</v>
      </c>
      <c r="E418" s="1"/>
      <c r="F418" s="1">
        <v>113.5</v>
      </c>
      <c r="G418" s="1">
        <f t="shared" ref="G418:G429" si="38">F418-D418</f>
        <v>18.5</v>
      </c>
      <c r="H418" s="5"/>
    </row>
    <row r="419" spans="2:8">
      <c r="B419" s="93"/>
      <c r="C419" s="93"/>
      <c r="D419" s="13">
        <v>95</v>
      </c>
      <c r="E419" s="1"/>
      <c r="F419" s="1">
        <v>118</v>
      </c>
      <c r="G419" s="1">
        <f t="shared" si="38"/>
        <v>23</v>
      </c>
      <c r="H419" s="5"/>
    </row>
    <row r="420" spans="2:8">
      <c r="B420" s="93"/>
      <c r="C420" s="94"/>
      <c r="D420" s="13">
        <v>95</v>
      </c>
      <c r="E420" s="1"/>
      <c r="F420" s="1">
        <v>129</v>
      </c>
      <c r="G420" s="1">
        <f t="shared" si="38"/>
        <v>34</v>
      </c>
      <c r="H420" s="5"/>
    </row>
    <row r="421" spans="2:8">
      <c r="B421" s="93"/>
      <c r="C421" s="92" t="s">
        <v>505</v>
      </c>
      <c r="D421" s="13">
        <v>85</v>
      </c>
      <c r="E421" s="1"/>
      <c r="F421" s="1">
        <v>95</v>
      </c>
      <c r="G421" s="1">
        <f t="shared" si="38"/>
        <v>10</v>
      </c>
      <c r="H421" s="5"/>
    </row>
    <row r="422" spans="2:8">
      <c r="B422" s="93"/>
      <c r="C422" s="93"/>
      <c r="D422" s="13">
        <v>85</v>
      </c>
      <c r="E422" s="1"/>
      <c r="F422" s="1">
        <v>105</v>
      </c>
      <c r="G422" s="1">
        <f t="shared" si="38"/>
        <v>20</v>
      </c>
      <c r="H422" s="5"/>
    </row>
    <row r="423" spans="2:8">
      <c r="B423" s="93"/>
      <c r="C423" s="93"/>
      <c r="D423" s="13">
        <v>85</v>
      </c>
      <c r="E423" s="1"/>
      <c r="F423" s="1">
        <v>85</v>
      </c>
      <c r="G423" s="1">
        <f t="shared" si="38"/>
        <v>0</v>
      </c>
      <c r="H423" s="5"/>
    </row>
    <row r="424" spans="2:8">
      <c r="B424" s="93"/>
      <c r="C424" s="94"/>
      <c r="D424" s="13">
        <v>85</v>
      </c>
      <c r="E424" s="1"/>
      <c r="F424" s="1">
        <v>85</v>
      </c>
      <c r="G424" s="1">
        <f t="shared" si="38"/>
        <v>0</v>
      </c>
      <c r="H424" s="5"/>
    </row>
    <row r="425" spans="2:8">
      <c r="B425" s="93"/>
      <c r="C425" s="92" t="s">
        <v>505</v>
      </c>
      <c r="D425" s="13">
        <v>108</v>
      </c>
      <c r="E425" s="1"/>
      <c r="F425" s="1">
        <v>126</v>
      </c>
      <c r="G425" s="1">
        <f t="shared" si="38"/>
        <v>18</v>
      </c>
      <c r="H425" s="5"/>
    </row>
    <row r="426" spans="2:8">
      <c r="B426" s="93"/>
      <c r="C426" s="93"/>
      <c r="D426" s="13">
        <v>108</v>
      </c>
      <c r="E426" s="1"/>
      <c r="F426" s="1">
        <v>126</v>
      </c>
      <c r="G426" s="1">
        <f t="shared" si="38"/>
        <v>18</v>
      </c>
      <c r="H426" s="5"/>
    </row>
    <row r="427" spans="2:8">
      <c r="B427" s="93"/>
      <c r="C427" s="93"/>
      <c r="D427" s="13">
        <v>108</v>
      </c>
      <c r="E427" s="1"/>
      <c r="F427" s="1">
        <v>126</v>
      </c>
      <c r="G427" s="1">
        <f t="shared" si="38"/>
        <v>18</v>
      </c>
      <c r="H427" s="5"/>
    </row>
    <row r="428" spans="2:8">
      <c r="B428" s="94"/>
      <c r="C428" s="94"/>
      <c r="D428" s="13">
        <v>108</v>
      </c>
      <c r="E428" s="1"/>
      <c r="F428" s="1">
        <v>126</v>
      </c>
      <c r="G428" s="1">
        <f t="shared" si="38"/>
        <v>18</v>
      </c>
      <c r="H428" s="5"/>
    </row>
    <row r="429" spans="2:8">
      <c r="B429" s="92" t="s">
        <v>509</v>
      </c>
      <c r="C429" s="92" t="s">
        <v>508</v>
      </c>
      <c r="D429" s="13">
        <v>96</v>
      </c>
      <c r="E429" s="1"/>
      <c r="F429" s="1">
        <v>105</v>
      </c>
      <c r="G429" s="1">
        <f t="shared" si="38"/>
        <v>9</v>
      </c>
      <c r="H429" s="5"/>
    </row>
    <row r="430" spans="2:8">
      <c r="B430" s="93"/>
      <c r="C430" s="93"/>
      <c r="D430" s="13">
        <v>96</v>
      </c>
      <c r="E430" s="1">
        <v>90</v>
      </c>
      <c r="F430" s="1"/>
      <c r="G430" s="1">
        <f>E430-D430</f>
        <v>-6</v>
      </c>
      <c r="H430" s="5"/>
    </row>
    <row r="431" spans="2:8">
      <c r="B431" s="93"/>
      <c r="C431" s="94"/>
      <c r="D431" s="13">
        <v>96</v>
      </c>
      <c r="E431" s="1">
        <v>90</v>
      </c>
      <c r="F431" s="1"/>
      <c r="G431" s="1">
        <f>E431-D431</f>
        <v>-6</v>
      </c>
      <c r="H431" s="5"/>
    </row>
    <row r="432" spans="2:8">
      <c r="B432" s="93"/>
      <c r="C432" s="92" t="s">
        <v>505</v>
      </c>
      <c r="D432" s="13">
        <v>96</v>
      </c>
      <c r="E432" s="1"/>
      <c r="F432" s="1">
        <v>106</v>
      </c>
      <c r="G432" s="1">
        <f>F432-D432</f>
        <v>10</v>
      </c>
      <c r="H432" s="5"/>
    </row>
    <row r="433" spans="2:8">
      <c r="B433" s="93"/>
      <c r="C433" s="93"/>
      <c r="D433" s="13">
        <v>96</v>
      </c>
      <c r="E433" s="1"/>
      <c r="F433" s="1">
        <v>110</v>
      </c>
      <c r="G433" s="1">
        <f t="shared" ref="G433:G436" si="39">F433-D433</f>
        <v>14</v>
      </c>
      <c r="H433" s="5"/>
    </row>
    <row r="434" spans="2:8">
      <c r="B434" s="93"/>
      <c r="C434" s="93"/>
      <c r="D434" s="13">
        <v>96</v>
      </c>
      <c r="E434" s="1"/>
      <c r="F434" s="1">
        <v>113</v>
      </c>
      <c r="G434" s="1">
        <f t="shared" si="39"/>
        <v>17</v>
      </c>
      <c r="H434" s="5"/>
    </row>
    <row r="435" spans="2:8">
      <c r="B435" s="93"/>
      <c r="C435" s="93"/>
      <c r="D435" s="13">
        <v>98</v>
      </c>
      <c r="E435" s="1"/>
      <c r="F435" s="1">
        <v>105</v>
      </c>
      <c r="G435" s="1">
        <f t="shared" si="39"/>
        <v>7</v>
      </c>
      <c r="H435" s="5"/>
    </row>
    <row r="436" spans="2:8">
      <c r="B436" s="93"/>
      <c r="C436" s="93"/>
      <c r="D436" s="13">
        <v>98</v>
      </c>
      <c r="E436" s="1"/>
      <c r="F436" s="1">
        <v>112</v>
      </c>
      <c r="G436" s="1">
        <f t="shared" si="39"/>
        <v>14</v>
      </c>
      <c r="H436" s="5"/>
    </row>
    <row r="437" spans="2:8">
      <c r="B437" s="93"/>
      <c r="C437" s="93"/>
      <c r="D437" s="13">
        <v>98</v>
      </c>
      <c r="E437" s="1">
        <v>88</v>
      </c>
      <c r="F437" s="1"/>
      <c r="G437" s="1">
        <f>E437-D437</f>
        <v>-10</v>
      </c>
      <c r="H437" s="5"/>
    </row>
    <row r="438" spans="2:8">
      <c r="B438" s="94"/>
      <c r="C438" s="94"/>
      <c r="D438" s="13">
        <v>98</v>
      </c>
      <c r="E438" s="1">
        <v>88</v>
      </c>
      <c r="F438" s="1"/>
      <c r="G438" s="1">
        <f>E438-D438</f>
        <v>-10</v>
      </c>
      <c r="H438" s="5"/>
    </row>
    <row r="439" spans="2:8">
      <c r="B439" s="92" t="s">
        <v>510</v>
      </c>
      <c r="C439" s="92" t="s">
        <v>505</v>
      </c>
      <c r="D439" s="13">
        <v>95</v>
      </c>
      <c r="E439" s="1"/>
      <c r="F439" s="1">
        <v>110</v>
      </c>
      <c r="G439" s="1">
        <f>F439-D439</f>
        <v>15</v>
      </c>
      <c r="H439" s="5"/>
    </row>
    <row r="440" spans="2:8">
      <c r="B440" s="93"/>
      <c r="C440" s="93"/>
      <c r="D440" s="13">
        <v>95</v>
      </c>
      <c r="E440" s="1"/>
      <c r="F440" s="1">
        <v>110</v>
      </c>
      <c r="G440" s="1">
        <f>F440-D440</f>
        <v>15</v>
      </c>
      <c r="H440" s="5"/>
    </row>
    <row r="441" spans="2:8">
      <c r="B441" s="93"/>
      <c r="C441" s="93"/>
      <c r="D441" s="13">
        <v>95</v>
      </c>
      <c r="E441" s="1">
        <v>85</v>
      </c>
      <c r="F441" s="1"/>
      <c r="G441" s="1">
        <f>E441-D441</f>
        <v>-10</v>
      </c>
      <c r="H441" s="5"/>
    </row>
    <row r="442" spans="2:8">
      <c r="B442" s="93"/>
      <c r="C442" s="93"/>
      <c r="D442" s="13">
        <v>95</v>
      </c>
      <c r="E442" s="1">
        <v>85</v>
      </c>
      <c r="F442" s="1"/>
      <c r="G442" s="1">
        <f t="shared" ref="G442:G444" si="40">E442-D442</f>
        <v>-10</v>
      </c>
      <c r="H442" s="5"/>
    </row>
    <row r="443" spans="2:8">
      <c r="B443" s="93"/>
      <c r="C443" s="93"/>
      <c r="D443" s="13">
        <v>100</v>
      </c>
      <c r="E443" s="1">
        <v>90</v>
      </c>
      <c r="F443" s="1"/>
      <c r="G443" s="1">
        <f t="shared" si="40"/>
        <v>-10</v>
      </c>
      <c r="H443" s="5"/>
    </row>
    <row r="444" spans="2:8">
      <c r="B444" s="94"/>
      <c r="C444" s="94"/>
      <c r="D444" s="13">
        <v>100</v>
      </c>
      <c r="E444" s="1">
        <v>90</v>
      </c>
      <c r="F444" s="1"/>
      <c r="G444" s="1">
        <f t="shared" si="40"/>
        <v>-10</v>
      </c>
      <c r="H444" s="5"/>
    </row>
    <row r="445" spans="2:8">
      <c r="B445" s="92" t="s">
        <v>512</v>
      </c>
      <c r="C445" s="92" t="s">
        <v>513</v>
      </c>
      <c r="D445" s="13">
        <v>118</v>
      </c>
      <c r="E445" s="1"/>
      <c r="F445" s="1">
        <v>124</v>
      </c>
      <c r="G445" s="1">
        <f>F445-D445</f>
        <v>6</v>
      </c>
      <c r="H445" s="5"/>
    </row>
    <row r="446" spans="2:8">
      <c r="B446" s="93"/>
      <c r="C446" s="93"/>
      <c r="D446" s="13">
        <v>118</v>
      </c>
      <c r="E446" s="1"/>
      <c r="F446" s="1">
        <v>125</v>
      </c>
      <c r="G446" s="1">
        <f t="shared" ref="G446:G449" si="41">F446-D446</f>
        <v>7</v>
      </c>
      <c r="H446" s="5"/>
    </row>
    <row r="447" spans="2:8">
      <c r="B447" s="93"/>
      <c r="C447" s="93"/>
      <c r="D447" s="13">
        <v>118</v>
      </c>
      <c r="E447" s="1"/>
      <c r="F447" s="1">
        <v>128</v>
      </c>
      <c r="G447" s="1">
        <f t="shared" si="41"/>
        <v>10</v>
      </c>
      <c r="H447" s="5"/>
    </row>
    <row r="448" spans="2:8">
      <c r="B448" s="93"/>
      <c r="C448" s="93"/>
      <c r="D448" s="13">
        <v>118</v>
      </c>
      <c r="E448" s="1"/>
      <c r="F448" s="1">
        <v>138</v>
      </c>
      <c r="G448" s="1">
        <f t="shared" si="41"/>
        <v>20</v>
      </c>
      <c r="H448" s="5"/>
    </row>
    <row r="449" spans="2:8">
      <c r="B449" s="93"/>
      <c r="C449" s="94"/>
      <c r="D449" s="13">
        <v>118</v>
      </c>
      <c r="E449" s="1"/>
      <c r="F449" s="1">
        <v>138</v>
      </c>
      <c r="G449" s="1">
        <f t="shared" si="41"/>
        <v>20</v>
      </c>
      <c r="H449" s="5"/>
    </row>
    <row r="450" spans="2:8">
      <c r="B450" s="93"/>
      <c r="C450" s="92" t="s">
        <v>514</v>
      </c>
      <c r="D450" s="13">
        <v>93.5</v>
      </c>
      <c r="E450" s="1">
        <v>87</v>
      </c>
      <c r="F450" s="1"/>
      <c r="G450" s="1">
        <f>E450-D450</f>
        <v>-6.5</v>
      </c>
      <c r="H450" s="5"/>
    </row>
    <row r="451" spans="2:8">
      <c r="B451" s="94"/>
      <c r="C451" s="94"/>
      <c r="D451" s="13">
        <v>93.5</v>
      </c>
      <c r="E451" s="1">
        <v>87</v>
      </c>
      <c r="F451" s="1"/>
      <c r="G451" s="1">
        <f>E451-D451</f>
        <v>-6.5</v>
      </c>
      <c r="H451" s="5"/>
    </row>
    <row r="452" spans="2:8">
      <c r="B452" s="92" t="s">
        <v>516</v>
      </c>
      <c r="C452" s="92" t="s">
        <v>428</v>
      </c>
      <c r="D452" s="13">
        <v>125</v>
      </c>
      <c r="E452" s="1"/>
      <c r="F452" s="1">
        <v>134</v>
      </c>
      <c r="G452" s="1">
        <f>F452-D452</f>
        <v>9</v>
      </c>
      <c r="H452" s="5"/>
    </row>
    <row r="453" spans="2:8">
      <c r="B453" s="93"/>
      <c r="C453" s="93"/>
      <c r="D453" s="13">
        <v>125</v>
      </c>
      <c r="E453" s="1"/>
      <c r="F453" s="1">
        <v>137</v>
      </c>
      <c r="G453" s="1">
        <f t="shared" ref="G453:G456" si="42">F453-D453</f>
        <v>12</v>
      </c>
      <c r="H453" s="5"/>
    </row>
    <row r="454" spans="2:8">
      <c r="B454" s="93"/>
      <c r="C454" s="93"/>
      <c r="D454" s="13">
        <v>125</v>
      </c>
      <c r="E454" s="1"/>
      <c r="F454" s="1">
        <v>140</v>
      </c>
      <c r="G454" s="1">
        <f t="shared" si="42"/>
        <v>15</v>
      </c>
      <c r="H454" s="5"/>
    </row>
    <row r="455" spans="2:8">
      <c r="B455" s="93"/>
      <c r="C455" s="93"/>
      <c r="D455" s="13">
        <v>125</v>
      </c>
      <c r="E455" s="1"/>
      <c r="F455" s="1">
        <v>147</v>
      </c>
      <c r="G455" s="1">
        <f t="shared" si="42"/>
        <v>22</v>
      </c>
      <c r="H455" s="5"/>
    </row>
    <row r="456" spans="2:8">
      <c r="B456" s="93"/>
      <c r="C456" s="94"/>
      <c r="D456" s="13">
        <v>125</v>
      </c>
      <c r="E456" s="1"/>
      <c r="F456" s="1">
        <v>141</v>
      </c>
      <c r="G456" s="1">
        <f t="shared" si="42"/>
        <v>16</v>
      </c>
      <c r="H456" s="5"/>
    </row>
    <row r="457" spans="2:8">
      <c r="B457" s="93"/>
      <c r="C457" s="92" t="s">
        <v>375</v>
      </c>
      <c r="D457" s="13">
        <v>87</v>
      </c>
      <c r="E457" s="1">
        <v>84</v>
      </c>
      <c r="F457" s="1"/>
      <c r="G457" s="1">
        <f>E457-D457</f>
        <v>-3</v>
      </c>
      <c r="H457" s="5"/>
    </row>
    <row r="458" spans="2:8">
      <c r="B458" s="94"/>
      <c r="C458" s="94"/>
      <c r="D458" s="13">
        <v>87</v>
      </c>
      <c r="E458" s="1">
        <v>84</v>
      </c>
      <c r="F458" s="1"/>
      <c r="G458" s="1">
        <f>E458-D458</f>
        <v>-3</v>
      </c>
      <c r="H458" s="5"/>
    </row>
    <row r="459" spans="2:8">
      <c r="B459" s="92" t="s">
        <v>517</v>
      </c>
      <c r="C459" s="92" t="s">
        <v>428</v>
      </c>
      <c r="D459" s="13">
        <v>159</v>
      </c>
      <c r="E459" s="1">
        <v>150</v>
      </c>
      <c r="F459" s="1"/>
      <c r="G459" s="1">
        <f>E459-D459</f>
        <v>-9</v>
      </c>
      <c r="H459" s="5"/>
    </row>
    <row r="460" spans="2:8">
      <c r="B460" s="93"/>
      <c r="C460" s="93"/>
      <c r="D460" s="13">
        <v>159</v>
      </c>
      <c r="E460" s="1">
        <v>150</v>
      </c>
      <c r="F460" s="1"/>
      <c r="G460" s="1">
        <f t="shared" ref="G460:G462" si="43">E460-D460</f>
        <v>-9</v>
      </c>
      <c r="H460" s="5"/>
    </row>
    <row r="461" spans="2:8">
      <c r="B461" s="93"/>
      <c r="C461" s="93"/>
      <c r="D461" s="13">
        <v>159</v>
      </c>
      <c r="E461" s="1">
        <v>150</v>
      </c>
      <c r="F461" s="1"/>
      <c r="G461" s="1">
        <f t="shared" si="43"/>
        <v>-9</v>
      </c>
      <c r="H461" s="5"/>
    </row>
    <row r="462" spans="2:8">
      <c r="B462" s="93"/>
      <c r="C462" s="94"/>
      <c r="D462" s="13">
        <v>159</v>
      </c>
      <c r="E462" s="1">
        <v>150</v>
      </c>
      <c r="F462" s="1"/>
      <c r="G462" s="1">
        <f t="shared" si="43"/>
        <v>-9</v>
      </c>
      <c r="H462" s="5"/>
    </row>
    <row r="463" spans="2:8">
      <c r="B463" s="93"/>
      <c r="C463" s="92" t="s">
        <v>375</v>
      </c>
      <c r="D463" s="13">
        <v>79</v>
      </c>
      <c r="E463" s="1"/>
      <c r="F463" s="1">
        <v>98</v>
      </c>
      <c r="G463" s="1">
        <f>F463-D463</f>
        <v>19</v>
      </c>
      <c r="H463" s="5"/>
    </row>
    <row r="464" spans="2:8">
      <c r="B464" s="93"/>
      <c r="C464" s="93"/>
      <c r="D464" s="13">
        <v>79</v>
      </c>
      <c r="E464" s="1"/>
      <c r="F464" s="1">
        <v>98</v>
      </c>
      <c r="G464" s="1">
        <f t="shared" ref="G464:G474" si="44">F464-D464</f>
        <v>19</v>
      </c>
      <c r="H464" s="5"/>
    </row>
    <row r="465" spans="2:8">
      <c r="B465" s="93"/>
      <c r="C465" s="93"/>
      <c r="D465" s="13">
        <v>79</v>
      </c>
      <c r="E465" s="1"/>
      <c r="F465" s="1">
        <v>98</v>
      </c>
      <c r="G465" s="1">
        <f t="shared" si="44"/>
        <v>19</v>
      </c>
      <c r="H465" s="5"/>
    </row>
    <row r="466" spans="2:8">
      <c r="B466" s="93"/>
      <c r="C466" s="93"/>
      <c r="D466" s="13">
        <v>79</v>
      </c>
      <c r="E466" s="1"/>
      <c r="F466" s="1">
        <v>98</v>
      </c>
      <c r="G466" s="1">
        <f t="shared" si="44"/>
        <v>19</v>
      </c>
      <c r="H466" s="5"/>
    </row>
    <row r="467" spans="2:8">
      <c r="B467" s="93"/>
      <c r="C467" s="93"/>
      <c r="D467" s="13">
        <v>87</v>
      </c>
      <c r="E467" s="1"/>
      <c r="F467" s="1">
        <v>96</v>
      </c>
      <c r="G467" s="1">
        <f t="shared" si="44"/>
        <v>9</v>
      </c>
      <c r="H467" s="5"/>
    </row>
    <row r="468" spans="2:8">
      <c r="B468" s="93"/>
      <c r="C468" s="93"/>
      <c r="D468" s="13">
        <v>87</v>
      </c>
      <c r="E468" s="1"/>
      <c r="F468" s="1">
        <v>96</v>
      </c>
      <c r="G468" s="1">
        <f t="shared" si="44"/>
        <v>9</v>
      </c>
      <c r="H468" s="5"/>
    </row>
    <row r="469" spans="2:8">
      <c r="B469" s="93"/>
      <c r="C469" s="93"/>
      <c r="D469" s="13">
        <v>87</v>
      </c>
      <c r="E469" s="1"/>
      <c r="F469" s="1">
        <v>96</v>
      </c>
      <c r="G469" s="1">
        <f t="shared" si="44"/>
        <v>9</v>
      </c>
      <c r="H469" s="5"/>
    </row>
    <row r="470" spans="2:8">
      <c r="B470" s="93"/>
      <c r="C470" s="93"/>
      <c r="D470" s="13">
        <v>87</v>
      </c>
      <c r="E470" s="1"/>
      <c r="F470" s="1">
        <v>96</v>
      </c>
      <c r="G470" s="1">
        <f t="shared" si="44"/>
        <v>9</v>
      </c>
      <c r="H470" s="5"/>
    </row>
    <row r="471" spans="2:8">
      <c r="B471" s="93"/>
      <c r="C471" s="93"/>
      <c r="D471" s="13">
        <v>88</v>
      </c>
      <c r="E471" s="1"/>
      <c r="F471" s="1">
        <v>94.1</v>
      </c>
      <c r="G471" s="1">
        <f t="shared" si="44"/>
        <v>6.0999999999999943</v>
      </c>
      <c r="H471" s="5"/>
    </row>
    <row r="472" spans="2:8">
      <c r="B472" s="93"/>
      <c r="C472" s="93"/>
      <c r="D472" s="13">
        <v>88</v>
      </c>
      <c r="E472" s="1"/>
      <c r="F472" s="1">
        <v>94.4</v>
      </c>
      <c r="G472" s="1">
        <f t="shared" si="44"/>
        <v>6.4000000000000057</v>
      </c>
      <c r="H472" s="5"/>
    </row>
    <row r="473" spans="2:8">
      <c r="B473" s="93"/>
      <c r="C473" s="93"/>
      <c r="D473" s="13">
        <v>88</v>
      </c>
      <c r="E473" s="1"/>
      <c r="F473" s="1">
        <v>94.1</v>
      </c>
      <c r="G473" s="1">
        <f t="shared" si="44"/>
        <v>6.0999999999999943</v>
      </c>
      <c r="H473" s="5"/>
    </row>
    <row r="474" spans="2:8">
      <c r="B474" s="93"/>
      <c r="C474" s="94"/>
      <c r="D474" s="13">
        <v>88</v>
      </c>
      <c r="E474" s="1"/>
      <c r="F474" s="1">
        <v>94.1</v>
      </c>
      <c r="G474" s="1">
        <f t="shared" si="44"/>
        <v>6.0999999999999943</v>
      </c>
      <c r="H474" s="5"/>
    </row>
    <row r="475" spans="2:8">
      <c r="B475" s="93"/>
      <c r="C475" s="92" t="s">
        <v>428</v>
      </c>
      <c r="D475" s="13">
        <v>124</v>
      </c>
      <c r="E475" s="1">
        <v>118</v>
      </c>
      <c r="F475" s="1"/>
      <c r="G475" s="1">
        <f>E475-D475</f>
        <v>-6</v>
      </c>
      <c r="H475" s="5"/>
    </row>
    <row r="476" spans="2:8">
      <c r="B476" s="94"/>
      <c r="C476" s="94"/>
      <c r="D476" s="13">
        <v>122</v>
      </c>
      <c r="E476" s="1">
        <v>118</v>
      </c>
      <c r="F476" s="1"/>
      <c r="G476" s="1">
        <f>E476-D476</f>
        <v>-4</v>
      </c>
      <c r="H476" s="5"/>
    </row>
    <row r="477" spans="2:8">
      <c r="B477" s="92" t="s">
        <v>518</v>
      </c>
      <c r="C477" s="92" t="s">
        <v>428</v>
      </c>
      <c r="D477" s="13">
        <v>93</v>
      </c>
      <c r="E477" s="1"/>
      <c r="F477" s="1">
        <v>100</v>
      </c>
      <c r="G477" s="1">
        <f>F477-D477</f>
        <v>7</v>
      </c>
      <c r="H477" s="5"/>
    </row>
    <row r="478" spans="2:8">
      <c r="B478" s="93"/>
      <c r="C478" s="93"/>
      <c r="D478" s="13">
        <v>93</v>
      </c>
      <c r="E478" s="1"/>
      <c r="F478" s="1">
        <v>101</v>
      </c>
      <c r="G478" s="1">
        <f t="shared" ref="G478:G484" si="45">F478-D478</f>
        <v>8</v>
      </c>
      <c r="H478" s="5"/>
    </row>
    <row r="479" spans="2:8">
      <c r="B479" s="93"/>
      <c r="C479" s="94"/>
      <c r="D479" s="13">
        <v>93</v>
      </c>
      <c r="E479" s="1"/>
      <c r="F479" s="1">
        <v>94.1</v>
      </c>
      <c r="G479" s="1">
        <f t="shared" si="45"/>
        <v>1.0999999999999943</v>
      </c>
      <c r="H479" s="5"/>
    </row>
    <row r="480" spans="2:8">
      <c r="B480" s="93"/>
      <c r="C480" s="92" t="s">
        <v>375</v>
      </c>
      <c r="D480" s="13">
        <v>106</v>
      </c>
      <c r="E480" s="1"/>
      <c r="F480" s="1">
        <v>113.5</v>
      </c>
      <c r="G480" s="1">
        <f t="shared" si="45"/>
        <v>7.5</v>
      </c>
      <c r="H480" s="5"/>
    </row>
    <row r="481" spans="2:10">
      <c r="B481" s="93"/>
      <c r="C481" s="93"/>
      <c r="D481" s="13">
        <v>106</v>
      </c>
      <c r="E481" s="1"/>
      <c r="F481" s="1">
        <v>118</v>
      </c>
      <c r="G481" s="1">
        <f t="shared" si="45"/>
        <v>12</v>
      </c>
      <c r="H481" s="5"/>
    </row>
    <row r="482" spans="2:10">
      <c r="B482" s="93"/>
      <c r="C482" s="94"/>
      <c r="D482" s="13">
        <v>106</v>
      </c>
      <c r="E482" s="1"/>
      <c r="F482" s="1">
        <v>116</v>
      </c>
      <c r="G482" s="1">
        <f t="shared" si="45"/>
        <v>10</v>
      </c>
      <c r="H482" s="5"/>
    </row>
    <row r="483" spans="2:10">
      <c r="B483" s="93"/>
      <c r="C483" s="92" t="s">
        <v>428</v>
      </c>
      <c r="D483" s="13">
        <v>101</v>
      </c>
      <c r="E483" s="1"/>
      <c r="F483" s="1">
        <v>108</v>
      </c>
      <c r="G483" s="1">
        <f t="shared" si="45"/>
        <v>7</v>
      </c>
      <c r="H483" s="5"/>
    </row>
    <row r="484" spans="2:10">
      <c r="B484" s="94"/>
      <c r="C484" s="94"/>
      <c r="D484" s="13">
        <v>101</v>
      </c>
      <c r="E484" s="1"/>
      <c r="F484" s="1">
        <v>111</v>
      </c>
      <c r="G484" s="1">
        <f t="shared" si="45"/>
        <v>10</v>
      </c>
      <c r="H484" s="5"/>
    </row>
    <row r="485" spans="2:10">
      <c r="B485" s="5"/>
      <c r="C485" s="5"/>
      <c r="D485" s="5"/>
      <c r="E485" s="5"/>
      <c r="F485" s="5"/>
      <c r="G485" s="5">
        <f>SUM(G279:G484)</f>
        <v>2076.25</v>
      </c>
      <c r="H485" s="5">
        <f>G485*75</f>
        <v>155718.75</v>
      </c>
    </row>
    <row r="488" spans="2:10">
      <c r="B488" s="5" t="s">
        <v>61</v>
      </c>
      <c r="C488" s="5">
        <v>2018</v>
      </c>
      <c r="D488" s="13"/>
      <c r="E488" s="13"/>
      <c r="F488" s="13"/>
      <c r="G488" s="13"/>
      <c r="H488" s="13"/>
      <c r="I488" s="95" t="s">
        <v>527</v>
      </c>
      <c r="J488" s="96"/>
    </row>
    <row r="489" spans="2:10">
      <c r="B489" s="12"/>
      <c r="C489" s="12"/>
      <c r="D489" s="12"/>
      <c r="E489" s="20"/>
      <c r="F489" s="20"/>
      <c r="G489" s="20" t="s">
        <v>4</v>
      </c>
      <c r="H489" s="21" t="s">
        <v>9</v>
      </c>
      <c r="I489" s="97"/>
      <c r="J489" s="98"/>
    </row>
    <row r="490" spans="2:10">
      <c r="B490" s="2" t="s">
        <v>0</v>
      </c>
      <c r="C490" s="2" t="s">
        <v>1</v>
      </c>
      <c r="D490" s="2" t="s">
        <v>10</v>
      </c>
      <c r="E490" s="2" t="s">
        <v>7</v>
      </c>
      <c r="F490" s="2" t="s">
        <v>11</v>
      </c>
      <c r="G490" s="2" t="s">
        <v>12</v>
      </c>
      <c r="H490" s="22"/>
      <c r="I490" s="76" t="s">
        <v>525</v>
      </c>
      <c r="J490" s="77" t="s">
        <v>526</v>
      </c>
    </row>
    <row r="491" spans="2:10">
      <c r="B491" s="89" t="s">
        <v>519</v>
      </c>
      <c r="C491" s="99" t="s">
        <v>375</v>
      </c>
      <c r="D491" s="1">
        <v>105.2</v>
      </c>
      <c r="E491" s="1"/>
      <c r="F491" s="1">
        <v>111</v>
      </c>
      <c r="G491" s="1">
        <f>F491-D491</f>
        <v>5.7999999999999972</v>
      </c>
      <c r="H491" s="1"/>
      <c r="I491" s="1"/>
      <c r="J491" s="1"/>
    </row>
    <row r="492" spans="2:10">
      <c r="B492" s="90"/>
      <c r="C492" s="100"/>
      <c r="D492" s="1">
        <v>105.2</v>
      </c>
      <c r="E492" s="1"/>
      <c r="F492" s="1">
        <v>116</v>
      </c>
      <c r="G492" s="1">
        <f t="shared" ref="G492:G498" si="46">F492-D492</f>
        <v>10.799999999999997</v>
      </c>
      <c r="H492" s="1"/>
      <c r="I492" s="1"/>
      <c r="J492" s="1"/>
    </row>
    <row r="493" spans="2:10">
      <c r="B493" s="90"/>
      <c r="C493" s="99" t="s">
        <v>428</v>
      </c>
      <c r="D493" s="1">
        <v>87</v>
      </c>
      <c r="E493" s="1"/>
      <c r="F493" s="1">
        <v>93</v>
      </c>
      <c r="G493" s="1">
        <f t="shared" si="46"/>
        <v>6</v>
      </c>
      <c r="H493" s="1"/>
      <c r="I493" s="1"/>
      <c r="J493" s="1"/>
    </row>
    <row r="494" spans="2:10">
      <c r="B494" s="90"/>
      <c r="C494" s="100"/>
      <c r="D494" s="1">
        <v>87</v>
      </c>
      <c r="E494" s="1"/>
      <c r="F494" s="1">
        <v>93</v>
      </c>
      <c r="G494" s="1">
        <f t="shared" si="46"/>
        <v>6</v>
      </c>
      <c r="H494" s="1"/>
      <c r="I494" s="1"/>
      <c r="J494" s="1"/>
    </row>
    <row r="495" spans="2:10">
      <c r="B495" s="90"/>
      <c r="C495" s="99" t="s">
        <v>375</v>
      </c>
      <c r="D495" s="1">
        <v>105.4</v>
      </c>
      <c r="E495" s="1"/>
      <c r="F495" s="1">
        <v>112</v>
      </c>
      <c r="G495" s="1">
        <f t="shared" si="46"/>
        <v>6.5999999999999943</v>
      </c>
      <c r="H495" s="1"/>
      <c r="I495" s="1"/>
      <c r="J495" s="1"/>
    </row>
    <row r="496" spans="2:10">
      <c r="B496" s="90"/>
      <c r="C496" s="101"/>
      <c r="D496" s="1">
        <v>105.4</v>
      </c>
      <c r="E496" s="1"/>
      <c r="F496" s="1">
        <v>117</v>
      </c>
      <c r="G496" s="1">
        <f t="shared" si="46"/>
        <v>11.599999999999994</v>
      </c>
      <c r="H496" s="1"/>
      <c r="I496" s="1"/>
      <c r="J496" s="1"/>
    </row>
    <row r="497" spans="2:10">
      <c r="B497" s="90"/>
      <c r="C497" s="101"/>
      <c r="D497" s="1">
        <v>105.4</v>
      </c>
      <c r="E497" s="1"/>
      <c r="F497" s="1">
        <v>120</v>
      </c>
      <c r="G497" s="1">
        <f t="shared" si="46"/>
        <v>14.599999999999994</v>
      </c>
      <c r="H497" s="1"/>
      <c r="I497" s="1"/>
      <c r="J497" s="1"/>
    </row>
    <row r="498" spans="2:10">
      <c r="B498" s="90"/>
      <c r="C498" s="100"/>
      <c r="D498" s="1">
        <v>105.4</v>
      </c>
      <c r="E498" s="1"/>
      <c r="F498" s="1">
        <v>124</v>
      </c>
      <c r="G498" s="1">
        <f t="shared" si="46"/>
        <v>18.599999999999994</v>
      </c>
      <c r="H498" s="1"/>
      <c r="I498" s="5">
        <f>5.8+10.8+6+6+6.6+11.6+14.6+18.6</f>
        <v>80</v>
      </c>
      <c r="J498" s="5">
        <f>I498*75</f>
        <v>6000</v>
      </c>
    </row>
    <row r="499" spans="2:10">
      <c r="B499" s="91"/>
      <c r="C499" s="89" t="s">
        <v>426</v>
      </c>
      <c r="D499" s="13">
        <v>89</v>
      </c>
      <c r="E499" s="1"/>
      <c r="F499" s="1"/>
      <c r="G499" s="1"/>
      <c r="H499" s="13" t="s">
        <v>13</v>
      </c>
      <c r="I499" s="1"/>
      <c r="J499" s="1"/>
    </row>
    <row r="500" spans="2:10">
      <c r="B500" s="89" t="s">
        <v>522</v>
      </c>
      <c r="C500" s="91"/>
      <c r="D500" s="13"/>
      <c r="E500" s="1"/>
      <c r="F500" s="1">
        <v>113</v>
      </c>
      <c r="G500" s="1">
        <f>F500-D499</f>
        <v>24</v>
      </c>
      <c r="H500" s="5"/>
      <c r="I500" s="1"/>
      <c r="J500" s="1"/>
    </row>
    <row r="501" spans="2:10">
      <c r="B501" s="90"/>
      <c r="C501" s="89" t="s">
        <v>426</v>
      </c>
      <c r="D501" s="13">
        <v>118</v>
      </c>
      <c r="E501" s="1"/>
      <c r="F501" s="1">
        <v>124</v>
      </c>
      <c r="G501" s="1">
        <f>F501-D501</f>
        <v>6</v>
      </c>
      <c r="H501" s="5"/>
      <c r="I501" s="1"/>
      <c r="J501" s="1"/>
    </row>
    <row r="502" spans="2:10">
      <c r="B502" s="90"/>
      <c r="C502" s="90"/>
      <c r="D502" s="13">
        <v>118</v>
      </c>
      <c r="E502" s="1"/>
      <c r="F502" s="1">
        <v>131</v>
      </c>
      <c r="G502" s="1">
        <f t="shared" ref="G502:G528" si="47">F502-D502</f>
        <v>13</v>
      </c>
      <c r="H502" s="5"/>
      <c r="I502" s="1"/>
      <c r="J502" s="1"/>
    </row>
    <row r="503" spans="2:10">
      <c r="B503" s="90"/>
      <c r="C503" s="90"/>
      <c r="D503" s="13">
        <v>118</v>
      </c>
      <c r="E503" s="1"/>
      <c r="F503" s="1">
        <v>137</v>
      </c>
      <c r="G503" s="1">
        <f t="shared" si="47"/>
        <v>19</v>
      </c>
      <c r="H503" s="5"/>
      <c r="I503" s="1"/>
      <c r="J503" s="1"/>
    </row>
    <row r="504" spans="2:10">
      <c r="B504" s="90"/>
      <c r="C504" s="90"/>
      <c r="D504" s="13">
        <v>118</v>
      </c>
      <c r="E504" s="1"/>
      <c r="F504" s="1">
        <v>144</v>
      </c>
      <c r="G504" s="1">
        <f t="shared" si="47"/>
        <v>26</v>
      </c>
      <c r="H504" s="5"/>
      <c r="I504" s="1"/>
      <c r="J504" s="1"/>
    </row>
    <row r="505" spans="2:10">
      <c r="B505" s="90"/>
      <c r="C505" s="90"/>
      <c r="D505" s="13">
        <v>117.8</v>
      </c>
      <c r="E505" s="1"/>
      <c r="F505" s="1">
        <v>128</v>
      </c>
      <c r="G505" s="1">
        <f t="shared" si="47"/>
        <v>10.200000000000003</v>
      </c>
      <c r="H505" s="5"/>
      <c r="I505" s="1"/>
      <c r="J505" s="1"/>
    </row>
    <row r="506" spans="2:10">
      <c r="B506" s="91"/>
      <c r="C506" s="91"/>
      <c r="D506" s="13">
        <v>117.8</v>
      </c>
      <c r="E506" s="1"/>
      <c r="F506" s="1">
        <v>122</v>
      </c>
      <c r="G506" s="1">
        <f t="shared" si="47"/>
        <v>4.2000000000000028</v>
      </c>
      <c r="H506" s="5"/>
      <c r="I506" s="5">
        <f>G500+G501+G502+G503+G504+G505+G506</f>
        <v>102.4</v>
      </c>
      <c r="J506" s="5">
        <f>I506*75</f>
        <v>7680</v>
      </c>
    </row>
    <row r="507" spans="2:10">
      <c r="B507" s="92" t="s">
        <v>523</v>
      </c>
      <c r="C507" s="92" t="s">
        <v>453</v>
      </c>
      <c r="D507" s="13">
        <v>92</v>
      </c>
      <c r="E507" s="1"/>
      <c r="F507" s="1">
        <v>99.2</v>
      </c>
      <c r="G507" s="1">
        <f t="shared" si="47"/>
        <v>7.2000000000000028</v>
      </c>
      <c r="H507" s="5"/>
      <c r="I507" s="1"/>
      <c r="J507" s="1"/>
    </row>
    <row r="508" spans="2:10">
      <c r="B508" s="93"/>
      <c r="C508" s="93"/>
      <c r="D508" s="13">
        <v>92</v>
      </c>
      <c r="E508" s="1"/>
      <c r="F508" s="1">
        <v>99.2</v>
      </c>
      <c r="G508" s="1">
        <f t="shared" si="47"/>
        <v>7.2000000000000028</v>
      </c>
      <c r="H508" s="5"/>
      <c r="I508" s="1"/>
      <c r="J508" s="1"/>
    </row>
    <row r="509" spans="2:10">
      <c r="B509" s="93"/>
      <c r="C509" s="93"/>
      <c r="D509" s="13">
        <v>92</v>
      </c>
      <c r="E509" s="1"/>
      <c r="F509" s="1">
        <v>99.2</v>
      </c>
      <c r="G509" s="1">
        <f t="shared" si="47"/>
        <v>7.2000000000000028</v>
      </c>
      <c r="H509" s="5"/>
      <c r="I509" s="1"/>
      <c r="J509" s="1"/>
    </row>
    <row r="510" spans="2:10">
      <c r="B510" s="93"/>
      <c r="C510" s="94"/>
      <c r="D510" s="13">
        <v>92</v>
      </c>
      <c r="E510" s="1"/>
      <c r="F510" s="1">
        <v>99.2</v>
      </c>
      <c r="G510" s="1">
        <f t="shared" si="47"/>
        <v>7.2000000000000028</v>
      </c>
      <c r="H510" s="5"/>
      <c r="I510" s="1"/>
      <c r="J510" s="1"/>
    </row>
    <row r="511" spans="2:10">
      <c r="B511" s="93"/>
      <c r="C511" s="92" t="s">
        <v>426</v>
      </c>
      <c r="D511" s="13">
        <v>98.3</v>
      </c>
      <c r="E511" s="1"/>
      <c r="F511" s="1">
        <v>105</v>
      </c>
      <c r="G511" s="1">
        <f t="shared" si="47"/>
        <v>6.7000000000000028</v>
      </c>
      <c r="H511" s="5"/>
      <c r="I511" s="1"/>
      <c r="J511" s="1"/>
    </row>
    <row r="512" spans="2:10">
      <c r="B512" s="93"/>
      <c r="C512" s="93"/>
      <c r="D512" s="13">
        <v>98.3</v>
      </c>
      <c r="E512" s="1"/>
      <c r="F512" s="1">
        <v>108</v>
      </c>
      <c r="G512" s="1">
        <f t="shared" si="47"/>
        <v>9.7000000000000028</v>
      </c>
      <c r="H512" s="5"/>
      <c r="I512" s="1"/>
      <c r="J512" s="1"/>
    </row>
    <row r="513" spans="2:10">
      <c r="B513" s="93"/>
      <c r="C513" s="93"/>
      <c r="D513" s="13">
        <v>98.3</v>
      </c>
      <c r="E513" s="1"/>
      <c r="F513" s="1">
        <v>100</v>
      </c>
      <c r="G513" s="1">
        <f t="shared" si="47"/>
        <v>1.7000000000000028</v>
      </c>
      <c r="H513" s="5"/>
      <c r="I513" s="1"/>
      <c r="J513" s="1"/>
    </row>
    <row r="514" spans="2:10">
      <c r="B514" s="93"/>
      <c r="C514" s="93"/>
      <c r="D514" s="13">
        <v>98.3</v>
      </c>
      <c r="E514" s="1"/>
      <c r="F514" s="1">
        <v>100</v>
      </c>
      <c r="G514" s="1">
        <f t="shared" si="47"/>
        <v>1.7000000000000028</v>
      </c>
      <c r="H514" s="5"/>
      <c r="I514" s="1"/>
      <c r="J514" s="1"/>
    </row>
    <row r="515" spans="2:10">
      <c r="B515" s="93"/>
      <c r="C515" s="93"/>
      <c r="D515" s="13">
        <v>106</v>
      </c>
      <c r="E515" s="1"/>
      <c r="F515" s="1">
        <v>122</v>
      </c>
      <c r="G515" s="1">
        <f t="shared" si="47"/>
        <v>16</v>
      </c>
      <c r="H515" s="5"/>
      <c r="I515" s="1"/>
      <c r="J515" s="1"/>
    </row>
    <row r="516" spans="2:10">
      <c r="B516" s="93"/>
      <c r="C516" s="93"/>
      <c r="D516" s="13">
        <v>106</v>
      </c>
      <c r="E516" s="1"/>
      <c r="F516" s="1">
        <v>122</v>
      </c>
      <c r="G516" s="1">
        <f t="shared" si="47"/>
        <v>16</v>
      </c>
      <c r="H516" s="5"/>
      <c r="I516" s="1"/>
      <c r="J516" s="1"/>
    </row>
    <row r="517" spans="2:10">
      <c r="B517" s="93"/>
      <c r="C517" s="93"/>
      <c r="D517" s="13">
        <v>106</v>
      </c>
      <c r="E517" s="1"/>
      <c r="F517" s="1">
        <v>122</v>
      </c>
      <c r="G517" s="1">
        <f t="shared" si="47"/>
        <v>16</v>
      </c>
      <c r="H517" s="5"/>
      <c r="I517" s="1"/>
      <c r="J517" s="1"/>
    </row>
    <row r="518" spans="2:10">
      <c r="B518" s="93"/>
      <c r="C518" s="93"/>
      <c r="D518" s="13">
        <v>106</v>
      </c>
      <c r="E518" s="1"/>
      <c r="F518" s="1">
        <v>122</v>
      </c>
      <c r="G518" s="1">
        <f t="shared" si="47"/>
        <v>16</v>
      </c>
      <c r="H518" s="5"/>
      <c r="I518" s="1"/>
      <c r="J518" s="1"/>
    </row>
    <row r="519" spans="2:10">
      <c r="B519" s="93"/>
      <c r="C519" s="93"/>
      <c r="D519" s="13">
        <v>118.5</v>
      </c>
      <c r="E519" s="1"/>
      <c r="F519" s="1">
        <v>128</v>
      </c>
      <c r="G519" s="1">
        <f t="shared" si="47"/>
        <v>9.5</v>
      </c>
      <c r="H519" s="5"/>
      <c r="I519" s="1"/>
      <c r="J519" s="1"/>
    </row>
    <row r="520" spans="2:10">
      <c r="B520" s="93"/>
      <c r="C520" s="93"/>
      <c r="D520" s="13">
        <v>118.5</v>
      </c>
      <c r="E520" s="1"/>
      <c r="F520" s="1">
        <v>133</v>
      </c>
      <c r="G520" s="1">
        <f t="shared" si="47"/>
        <v>14.5</v>
      </c>
      <c r="H520" s="5"/>
      <c r="I520" s="1"/>
      <c r="J520" s="1"/>
    </row>
    <row r="521" spans="2:10">
      <c r="B521" s="93"/>
      <c r="C521" s="93"/>
      <c r="D521" s="13">
        <v>118.5</v>
      </c>
      <c r="E521" s="1"/>
      <c r="F521" s="1">
        <v>148</v>
      </c>
      <c r="G521" s="1">
        <f t="shared" si="47"/>
        <v>29.5</v>
      </c>
      <c r="H521" s="5"/>
      <c r="I521" s="1"/>
      <c r="J521" s="1"/>
    </row>
    <row r="522" spans="2:10">
      <c r="B522" s="94"/>
      <c r="C522" s="94"/>
      <c r="D522" s="13">
        <v>118.5</v>
      </c>
      <c r="E522" s="1"/>
      <c r="F522" s="1">
        <v>148</v>
      </c>
      <c r="G522" s="1">
        <f t="shared" si="47"/>
        <v>29.5</v>
      </c>
      <c r="H522" s="5"/>
      <c r="I522" s="5">
        <f>G507+G508+G509+G510+G511+G512+G513+G514+G515+G516+G517+G518+G519+G520+G521+G522</f>
        <v>195.60000000000002</v>
      </c>
      <c r="J522" s="5">
        <f>I522*75</f>
        <v>14670.000000000002</v>
      </c>
    </row>
    <row r="523" spans="2:10">
      <c r="B523" s="92" t="s">
        <v>524</v>
      </c>
      <c r="C523" s="92" t="s">
        <v>159</v>
      </c>
      <c r="D523" s="13">
        <v>83</v>
      </c>
      <c r="E523" s="1"/>
      <c r="F523" s="1">
        <v>84</v>
      </c>
      <c r="G523" s="1">
        <f t="shared" si="47"/>
        <v>1</v>
      </c>
      <c r="H523" s="5"/>
      <c r="I523" s="1"/>
      <c r="J523" s="1"/>
    </row>
    <row r="524" spans="2:10">
      <c r="B524" s="93"/>
      <c r="C524" s="93"/>
      <c r="D524" s="13">
        <v>83</v>
      </c>
      <c r="E524" s="1"/>
      <c r="F524" s="1">
        <v>84</v>
      </c>
      <c r="G524" s="1">
        <f t="shared" si="47"/>
        <v>1</v>
      </c>
      <c r="H524" s="5"/>
      <c r="I524" s="1"/>
      <c r="J524" s="1"/>
    </row>
    <row r="525" spans="2:10">
      <c r="B525" s="93"/>
      <c r="C525" s="93"/>
      <c r="D525" s="13">
        <v>70</v>
      </c>
      <c r="E525" s="1"/>
      <c r="F525" s="1">
        <v>84</v>
      </c>
      <c r="G525" s="1">
        <f t="shared" si="47"/>
        <v>14</v>
      </c>
      <c r="H525" s="5"/>
      <c r="I525" s="1"/>
      <c r="J525" s="1"/>
    </row>
    <row r="526" spans="2:10">
      <c r="B526" s="93"/>
      <c r="C526" s="93"/>
      <c r="D526" s="13">
        <v>70</v>
      </c>
      <c r="E526" s="1"/>
      <c r="F526" s="1">
        <v>84</v>
      </c>
      <c r="G526" s="1">
        <f t="shared" si="47"/>
        <v>14</v>
      </c>
      <c r="H526" s="5"/>
      <c r="I526" s="1"/>
      <c r="J526" s="1"/>
    </row>
    <row r="527" spans="2:10">
      <c r="B527" s="93"/>
      <c r="C527" s="93"/>
      <c r="D527" s="13">
        <v>68.5</v>
      </c>
      <c r="E527" s="1"/>
      <c r="F527" s="1">
        <v>80.5</v>
      </c>
      <c r="G527" s="1">
        <f t="shared" si="47"/>
        <v>12</v>
      </c>
      <c r="H527" s="5"/>
      <c r="I527" s="1"/>
      <c r="J527" s="1"/>
    </row>
    <row r="528" spans="2:10">
      <c r="B528" s="94"/>
      <c r="C528" s="94"/>
      <c r="D528" s="13">
        <v>68.5</v>
      </c>
      <c r="E528" s="1"/>
      <c r="F528" s="1">
        <v>80.5</v>
      </c>
      <c r="G528" s="1">
        <f t="shared" si="47"/>
        <v>12</v>
      </c>
      <c r="H528" s="5"/>
      <c r="I528" s="5">
        <f>G523+G524+G525+G526+G527+G528</f>
        <v>54</v>
      </c>
      <c r="J528" s="5">
        <f>I528*75</f>
        <v>4050</v>
      </c>
    </row>
    <row r="529" spans="2:10">
      <c r="B529" s="92" t="s">
        <v>528</v>
      </c>
      <c r="C529" s="92" t="s">
        <v>349</v>
      </c>
      <c r="D529" s="13">
        <v>110</v>
      </c>
      <c r="E529" s="1">
        <v>105</v>
      </c>
      <c r="F529" s="1"/>
      <c r="G529" s="1">
        <f>E529-D529</f>
        <v>-5</v>
      </c>
      <c r="H529" s="5"/>
      <c r="I529" s="5"/>
      <c r="J529" s="5"/>
    </row>
    <row r="530" spans="2:10">
      <c r="B530" s="93"/>
      <c r="C530" s="94"/>
      <c r="D530" s="13">
        <v>110</v>
      </c>
      <c r="E530" s="1">
        <v>105</v>
      </c>
      <c r="F530" s="1"/>
      <c r="G530" s="1">
        <f>E530-D530</f>
        <v>-5</v>
      </c>
      <c r="H530" s="5"/>
      <c r="I530" s="5"/>
      <c r="J530" s="5"/>
    </row>
    <row r="531" spans="2:10">
      <c r="B531" s="93"/>
      <c r="C531" s="92" t="s">
        <v>310</v>
      </c>
      <c r="D531" s="13">
        <v>98.25</v>
      </c>
      <c r="E531" s="1"/>
      <c r="F531" s="1">
        <v>105</v>
      </c>
      <c r="G531" s="1">
        <f>F531-D531</f>
        <v>6.75</v>
      </c>
      <c r="H531" s="5"/>
      <c r="I531" s="5"/>
      <c r="J531" s="5"/>
    </row>
    <row r="532" spans="2:10">
      <c r="B532" s="93"/>
      <c r="C532" s="93"/>
      <c r="D532" s="13">
        <v>98.25</v>
      </c>
      <c r="E532" s="1"/>
      <c r="F532" s="1">
        <v>111</v>
      </c>
      <c r="G532" s="1">
        <f t="shared" ref="G532:G533" si="48">F532-D532</f>
        <v>12.75</v>
      </c>
      <c r="H532" s="5"/>
      <c r="I532" s="5"/>
      <c r="J532" s="5"/>
    </row>
    <row r="533" spans="2:10">
      <c r="B533" s="94"/>
      <c r="C533" s="94"/>
      <c r="D533" s="13">
        <v>98.25</v>
      </c>
      <c r="E533" s="1"/>
      <c r="F533" s="1">
        <v>114</v>
      </c>
      <c r="G533" s="1">
        <f t="shared" si="48"/>
        <v>15.75</v>
      </c>
      <c r="H533" s="5"/>
      <c r="I533" s="5">
        <f>G529+G530+G531+G532+G533</f>
        <v>25.25</v>
      </c>
      <c r="J533" s="5">
        <f>I533*75</f>
        <v>1893.75</v>
      </c>
    </row>
    <row r="534" spans="2:10">
      <c r="B534" s="92" t="s">
        <v>529</v>
      </c>
      <c r="C534" s="92" t="s">
        <v>508</v>
      </c>
      <c r="D534" s="13">
        <v>95</v>
      </c>
      <c r="E534" s="1">
        <v>87</v>
      </c>
      <c r="F534" s="1"/>
      <c r="G534" s="1">
        <f>E534-D534</f>
        <v>-8</v>
      </c>
      <c r="H534" s="5"/>
      <c r="I534" s="5"/>
      <c r="J534" s="5"/>
    </row>
    <row r="535" spans="2:10">
      <c r="B535" s="93"/>
      <c r="C535" s="93"/>
      <c r="D535" s="13">
        <v>95</v>
      </c>
      <c r="E535" s="1">
        <v>87</v>
      </c>
      <c r="F535" s="1"/>
      <c r="G535" s="1">
        <f t="shared" ref="G535:G536" si="49">E535-D535</f>
        <v>-8</v>
      </c>
      <c r="H535" s="5"/>
      <c r="I535" s="5"/>
      <c r="J535" s="5"/>
    </row>
    <row r="536" spans="2:10">
      <c r="B536" s="93"/>
      <c r="C536" s="93"/>
      <c r="D536" s="13">
        <v>95</v>
      </c>
      <c r="E536" s="1">
        <v>87</v>
      </c>
      <c r="F536" s="1"/>
      <c r="G536" s="1">
        <f t="shared" si="49"/>
        <v>-8</v>
      </c>
      <c r="H536" s="5"/>
      <c r="I536" s="5"/>
      <c r="J536" s="5"/>
    </row>
    <row r="537" spans="2:10">
      <c r="B537" s="93"/>
      <c r="C537" s="93"/>
      <c r="D537" s="13">
        <v>93.4</v>
      </c>
      <c r="E537" s="1"/>
      <c r="F537" s="1">
        <v>105</v>
      </c>
      <c r="G537" s="1">
        <f>F537-D537</f>
        <v>11.599999999999994</v>
      </c>
      <c r="H537" s="5"/>
      <c r="I537" s="5"/>
      <c r="J537" s="5"/>
    </row>
    <row r="538" spans="2:10">
      <c r="B538" s="93"/>
      <c r="C538" s="93"/>
      <c r="D538" s="13">
        <v>93.4</v>
      </c>
      <c r="E538" s="1"/>
      <c r="F538" s="1">
        <v>108</v>
      </c>
      <c r="G538" s="1">
        <f t="shared" ref="G538:G553" si="50">F538-D538</f>
        <v>14.599999999999994</v>
      </c>
      <c r="H538" s="5"/>
      <c r="I538" s="5"/>
      <c r="J538" s="5"/>
    </row>
    <row r="539" spans="2:10">
      <c r="B539" s="93"/>
      <c r="C539" s="93"/>
      <c r="D539" s="13">
        <v>93.4</v>
      </c>
      <c r="E539" s="1"/>
      <c r="F539" s="1">
        <v>111</v>
      </c>
      <c r="G539" s="1">
        <f t="shared" si="50"/>
        <v>17.599999999999994</v>
      </c>
      <c r="H539" s="5"/>
      <c r="I539" s="5"/>
      <c r="J539" s="5"/>
    </row>
    <row r="540" spans="2:10">
      <c r="B540" s="93"/>
      <c r="C540" s="94"/>
      <c r="D540" s="13">
        <v>93.4</v>
      </c>
      <c r="E540" s="1"/>
      <c r="F540" s="1">
        <v>103</v>
      </c>
      <c r="G540" s="1">
        <f t="shared" si="50"/>
        <v>9.5999999999999943</v>
      </c>
      <c r="H540" s="5"/>
      <c r="I540" s="5"/>
      <c r="J540" s="5"/>
    </row>
    <row r="541" spans="2:10">
      <c r="B541" s="93"/>
      <c r="C541" s="92" t="s">
        <v>426</v>
      </c>
      <c r="D541" s="13">
        <v>132.30000000000001</v>
      </c>
      <c r="E541" s="1"/>
      <c r="F541" s="1">
        <v>144</v>
      </c>
      <c r="G541" s="1">
        <f t="shared" si="50"/>
        <v>11.699999999999989</v>
      </c>
      <c r="H541" s="5"/>
      <c r="I541" s="5"/>
      <c r="J541" s="5"/>
    </row>
    <row r="542" spans="2:10">
      <c r="B542" s="93"/>
      <c r="C542" s="93"/>
      <c r="D542" s="13">
        <v>132.30000000000001</v>
      </c>
      <c r="E542" s="1"/>
      <c r="F542" s="1">
        <v>144</v>
      </c>
      <c r="G542" s="1">
        <f t="shared" si="50"/>
        <v>11.699999999999989</v>
      </c>
      <c r="H542" s="5"/>
      <c r="I542" s="5"/>
      <c r="J542" s="5"/>
    </row>
    <row r="543" spans="2:10">
      <c r="B543" s="93"/>
      <c r="C543" s="93"/>
      <c r="D543" s="13">
        <v>132.30000000000001</v>
      </c>
      <c r="E543" s="1"/>
      <c r="F543" s="1">
        <v>147</v>
      </c>
      <c r="G543" s="1">
        <f t="shared" si="50"/>
        <v>14.699999999999989</v>
      </c>
      <c r="H543" s="5"/>
      <c r="I543" s="5"/>
      <c r="J543" s="5"/>
    </row>
    <row r="544" spans="2:10">
      <c r="B544" s="93"/>
      <c r="C544" s="93"/>
      <c r="D544" s="13">
        <v>128</v>
      </c>
      <c r="E544" s="1"/>
      <c r="F544" s="1">
        <v>154.4</v>
      </c>
      <c r="G544" s="1">
        <f t="shared" si="50"/>
        <v>26.400000000000006</v>
      </c>
      <c r="H544" s="5"/>
      <c r="I544" s="5"/>
      <c r="J544" s="5"/>
    </row>
    <row r="545" spans="2:10">
      <c r="B545" s="94"/>
      <c r="C545" s="94"/>
      <c r="D545" s="13">
        <v>128</v>
      </c>
      <c r="E545" s="1"/>
      <c r="F545" s="1">
        <v>164</v>
      </c>
      <c r="G545" s="1">
        <f t="shared" si="50"/>
        <v>36</v>
      </c>
      <c r="H545" s="5"/>
      <c r="I545" s="5">
        <f>G534+G535+G536+G537+G538+G539+G540+G541+G542+G543+G544+G545</f>
        <v>129.89999999999995</v>
      </c>
      <c r="J545" s="5">
        <f>I545*75</f>
        <v>9742.4999999999964</v>
      </c>
    </row>
    <row r="546" spans="2:10">
      <c r="B546" s="92" t="s">
        <v>531</v>
      </c>
      <c r="C546" s="92" t="s">
        <v>508</v>
      </c>
      <c r="D546" s="13">
        <v>111</v>
      </c>
      <c r="E546" s="1"/>
      <c r="F546" s="1">
        <v>133</v>
      </c>
      <c r="G546" s="1">
        <f t="shared" si="50"/>
        <v>22</v>
      </c>
      <c r="H546" s="5"/>
      <c r="I546" s="5"/>
      <c r="J546" s="5"/>
    </row>
    <row r="547" spans="2:10">
      <c r="B547" s="93"/>
      <c r="C547" s="93"/>
      <c r="D547" s="13">
        <v>111</v>
      </c>
      <c r="E547" s="1"/>
      <c r="F547" s="1">
        <v>133</v>
      </c>
      <c r="G547" s="1">
        <f t="shared" si="50"/>
        <v>22</v>
      </c>
      <c r="H547" s="5"/>
      <c r="I547" s="5"/>
      <c r="J547" s="5"/>
    </row>
    <row r="548" spans="2:10">
      <c r="B548" s="93"/>
      <c r="C548" s="93"/>
      <c r="D548" s="13">
        <v>150</v>
      </c>
      <c r="E548" s="1"/>
      <c r="F548" s="1">
        <v>190</v>
      </c>
      <c r="G548" s="1">
        <f t="shared" si="50"/>
        <v>40</v>
      </c>
      <c r="H548" s="5"/>
      <c r="I548" s="5"/>
      <c r="J548" s="5"/>
    </row>
    <row r="549" spans="2:10">
      <c r="B549" s="94"/>
      <c r="C549" s="94"/>
      <c r="D549" s="13">
        <v>150</v>
      </c>
      <c r="E549" s="1"/>
      <c r="F549" s="1">
        <v>190</v>
      </c>
      <c r="G549" s="1">
        <f t="shared" si="50"/>
        <v>40</v>
      </c>
      <c r="H549" s="5"/>
      <c r="I549" s="5">
        <f>22+22+40+40</f>
        <v>124</v>
      </c>
      <c r="J549" s="5">
        <f>I549*75</f>
        <v>9300</v>
      </c>
    </row>
    <row r="550" spans="2:10">
      <c r="B550" s="92" t="s">
        <v>532</v>
      </c>
      <c r="C550" s="92" t="s">
        <v>533</v>
      </c>
      <c r="D550" s="13">
        <v>105</v>
      </c>
      <c r="E550" s="1"/>
      <c r="F550" s="1">
        <v>124</v>
      </c>
      <c r="G550" s="1">
        <f t="shared" si="50"/>
        <v>19</v>
      </c>
      <c r="H550" s="5"/>
      <c r="I550" s="5"/>
      <c r="J550" s="5"/>
    </row>
    <row r="551" spans="2:10">
      <c r="B551" s="94"/>
      <c r="C551" s="94"/>
      <c r="D551" s="13">
        <v>105</v>
      </c>
      <c r="E551" s="1"/>
      <c r="F551" s="1">
        <v>124</v>
      </c>
      <c r="G551" s="1">
        <f t="shared" si="50"/>
        <v>19</v>
      </c>
      <c r="H551" s="5"/>
      <c r="I551" s="5">
        <v>38</v>
      </c>
      <c r="J551" s="5">
        <f>I551*75</f>
        <v>2850</v>
      </c>
    </row>
    <row r="552" spans="2:10">
      <c r="B552" s="92" t="s">
        <v>534</v>
      </c>
      <c r="C552" s="92" t="s">
        <v>375</v>
      </c>
      <c r="D552" s="13">
        <v>118</v>
      </c>
      <c r="E552" s="1"/>
      <c r="F552" s="1">
        <v>138</v>
      </c>
      <c r="G552" s="1">
        <f t="shared" si="50"/>
        <v>20</v>
      </c>
      <c r="H552" s="5"/>
      <c r="I552" s="5"/>
      <c r="J552" s="5"/>
    </row>
    <row r="553" spans="2:10">
      <c r="B553" s="94"/>
      <c r="C553" s="94"/>
      <c r="D553" s="13">
        <v>118</v>
      </c>
      <c r="E553" s="1"/>
      <c r="F553" s="1">
        <v>138</v>
      </c>
      <c r="G553" s="1">
        <f t="shared" si="50"/>
        <v>20</v>
      </c>
      <c r="H553" s="5"/>
      <c r="I553" s="5">
        <v>40</v>
      </c>
      <c r="J553" s="5">
        <f>I553*75</f>
        <v>3000</v>
      </c>
    </row>
    <row r="554" spans="2:10">
      <c r="B554" s="89" t="s">
        <v>535</v>
      </c>
      <c r="C554" s="89" t="s">
        <v>375</v>
      </c>
      <c r="D554" s="13">
        <v>105</v>
      </c>
      <c r="E554" s="1">
        <v>100</v>
      </c>
      <c r="F554" s="1"/>
      <c r="G554" s="1">
        <f>E554-D554</f>
        <v>-5</v>
      </c>
      <c r="H554" s="5"/>
      <c r="I554" s="5"/>
      <c r="J554" s="5"/>
    </row>
    <row r="555" spans="2:10">
      <c r="B555" s="90"/>
      <c r="C555" s="90"/>
      <c r="D555" s="13">
        <v>105</v>
      </c>
      <c r="E555" s="1">
        <v>100</v>
      </c>
      <c r="F555" s="1"/>
      <c r="G555" s="1">
        <f>E555-D555</f>
        <v>-5</v>
      </c>
      <c r="H555" s="5"/>
      <c r="I555" s="5"/>
      <c r="J555" s="5"/>
    </row>
    <row r="556" spans="2:10">
      <c r="B556" s="90"/>
      <c r="C556" s="90"/>
      <c r="D556" s="13">
        <v>105</v>
      </c>
      <c r="E556" s="1">
        <v>100</v>
      </c>
      <c r="F556" s="1"/>
      <c r="G556" s="1">
        <f>E556-D556</f>
        <v>-5</v>
      </c>
      <c r="H556" s="5"/>
      <c r="I556" s="5"/>
      <c r="J556" s="5"/>
    </row>
    <row r="557" spans="2:10">
      <c r="B557" s="90"/>
      <c r="C557" s="90"/>
      <c r="D557" s="13">
        <v>106</v>
      </c>
      <c r="E557" s="1"/>
      <c r="F557" s="1">
        <v>120</v>
      </c>
      <c r="G557" s="1">
        <f>F557-D557</f>
        <v>14</v>
      </c>
      <c r="H557" s="5"/>
      <c r="I557" s="5"/>
      <c r="J557" s="5"/>
    </row>
    <row r="558" spans="2:10">
      <c r="B558" s="90"/>
      <c r="C558" s="90"/>
      <c r="D558" s="13">
        <v>106</v>
      </c>
      <c r="E558" s="1"/>
      <c r="F558" s="1">
        <v>120</v>
      </c>
      <c r="G558" s="1">
        <f t="shared" ref="G558:G559" si="51">F558-D558</f>
        <v>14</v>
      </c>
      <c r="H558" s="5"/>
      <c r="I558" s="5"/>
      <c r="J558" s="5"/>
    </row>
    <row r="559" spans="2:10">
      <c r="B559" s="90"/>
      <c r="C559" s="90"/>
      <c r="D559" s="13">
        <v>106</v>
      </c>
      <c r="E559" s="1"/>
      <c r="F559" s="1">
        <v>120</v>
      </c>
      <c r="G559" s="1">
        <f t="shared" si="51"/>
        <v>14</v>
      </c>
      <c r="H559" s="5"/>
      <c r="I559" s="5"/>
      <c r="J559" s="5"/>
    </row>
    <row r="560" spans="2:10">
      <c r="B560" s="90"/>
      <c r="C560" s="90"/>
      <c r="D560" s="13">
        <v>110</v>
      </c>
      <c r="E560" s="1"/>
      <c r="F560" s="1">
        <v>118</v>
      </c>
      <c r="G560" s="1">
        <f>F560-D560</f>
        <v>8</v>
      </c>
      <c r="H560" s="5"/>
      <c r="I560" s="5"/>
      <c r="J560" s="5"/>
    </row>
    <row r="561" spans="2:10">
      <c r="B561" s="90"/>
      <c r="C561" s="90"/>
      <c r="D561" s="13">
        <v>100</v>
      </c>
      <c r="E561" s="1"/>
      <c r="F561" s="1">
        <v>121</v>
      </c>
      <c r="G561" s="1">
        <f t="shared" ref="G561:G562" si="52">F561-D561</f>
        <v>21</v>
      </c>
      <c r="H561" s="5"/>
      <c r="I561" s="5"/>
      <c r="J561" s="5"/>
    </row>
    <row r="562" spans="2:10">
      <c r="B562" s="90"/>
      <c r="C562" s="90"/>
      <c r="D562" s="13">
        <v>108</v>
      </c>
      <c r="E562" s="1"/>
      <c r="F562" s="1">
        <v>121</v>
      </c>
      <c r="G562" s="1">
        <f t="shared" si="52"/>
        <v>13</v>
      </c>
      <c r="H562" s="5"/>
      <c r="I562" s="5">
        <f>G554+G555+G556+G557+G558+G559+G560+G561+G562</f>
        <v>69</v>
      </c>
      <c r="J562" s="5">
        <f>I562*75</f>
        <v>5175</v>
      </c>
    </row>
    <row r="563" spans="2:10">
      <c r="B563" s="91"/>
      <c r="C563" s="91"/>
      <c r="D563" s="13">
        <v>121</v>
      </c>
      <c r="E563" s="1"/>
      <c r="F563" s="1"/>
      <c r="G563" s="1"/>
      <c r="H563" s="13" t="s">
        <v>13</v>
      </c>
      <c r="I563" s="5"/>
      <c r="J563" s="5"/>
    </row>
    <row r="564" spans="2:10">
      <c r="B564" s="78" t="s">
        <v>537</v>
      </c>
      <c r="C564" s="89" t="s">
        <v>375</v>
      </c>
      <c r="D564" s="13"/>
      <c r="E564" s="1"/>
      <c r="F564" s="1">
        <v>151</v>
      </c>
      <c r="G564" s="1">
        <f>F564-D563</f>
        <v>30</v>
      </c>
      <c r="H564" s="13"/>
      <c r="I564" s="5"/>
      <c r="J564" s="5"/>
    </row>
    <row r="565" spans="2:10">
      <c r="B565" s="78" t="s">
        <v>535</v>
      </c>
      <c r="C565" s="90"/>
      <c r="D565" s="13">
        <v>110</v>
      </c>
      <c r="E565" s="1"/>
      <c r="F565" s="1"/>
      <c r="G565" s="1"/>
      <c r="H565" s="13" t="s">
        <v>13</v>
      </c>
      <c r="I565" s="5"/>
      <c r="J565" s="5"/>
    </row>
    <row r="566" spans="2:10">
      <c r="B566" s="89" t="s">
        <v>537</v>
      </c>
      <c r="C566" s="90"/>
      <c r="D566" s="13"/>
      <c r="E566" s="1"/>
      <c r="F566" s="1">
        <v>138</v>
      </c>
      <c r="G566" s="1">
        <f>F566-D565</f>
        <v>28</v>
      </c>
      <c r="H566" s="5"/>
      <c r="I566" s="5"/>
      <c r="J566" s="5"/>
    </row>
    <row r="567" spans="2:10">
      <c r="B567" s="90"/>
      <c r="C567" s="90"/>
      <c r="D567" s="13">
        <v>132</v>
      </c>
      <c r="E567" s="1"/>
      <c r="F567" s="1">
        <v>142</v>
      </c>
      <c r="G567" s="1">
        <f>F567-D567</f>
        <v>10</v>
      </c>
      <c r="H567" s="5"/>
      <c r="I567" s="5"/>
      <c r="J567" s="5"/>
    </row>
    <row r="568" spans="2:10">
      <c r="B568" s="90"/>
      <c r="C568" s="90"/>
      <c r="D568" s="13">
        <v>132</v>
      </c>
      <c r="E568" s="1"/>
      <c r="F568" s="1">
        <v>167</v>
      </c>
      <c r="G568" s="1">
        <f t="shared" ref="G568:G570" si="53">F568-D568</f>
        <v>35</v>
      </c>
      <c r="H568" s="5"/>
      <c r="I568" s="5"/>
      <c r="J568" s="5"/>
    </row>
    <row r="569" spans="2:10">
      <c r="B569" s="90"/>
      <c r="C569" s="90"/>
      <c r="D569" s="13">
        <v>132</v>
      </c>
      <c r="E569" s="1"/>
      <c r="F569" s="1">
        <v>208</v>
      </c>
      <c r="G569" s="1">
        <f t="shared" si="53"/>
        <v>76</v>
      </c>
      <c r="H569" s="5"/>
      <c r="I569" s="5"/>
      <c r="J569" s="5"/>
    </row>
    <row r="570" spans="2:10">
      <c r="B570" s="90"/>
      <c r="C570" s="91"/>
      <c r="D570" s="13">
        <v>132</v>
      </c>
      <c r="E570" s="1"/>
      <c r="F570" s="1">
        <v>208</v>
      </c>
      <c r="G570" s="1">
        <f t="shared" si="53"/>
        <v>76</v>
      </c>
      <c r="H570" s="5"/>
      <c r="I570" s="5"/>
      <c r="J570" s="5"/>
    </row>
    <row r="571" spans="2:10">
      <c r="B571" s="90"/>
      <c r="C571" s="89" t="s">
        <v>533</v>
      </c>
      <c r="D571" s="13">
        <v>40</v>
      </c>
      <c r="E571" s="1">
        <v>30</v>
      </c>
      <c r="F571" s="1"/>
      <c r="G571" s="1">
        <f>E571-D571</f>
        <v>-10</v>
      </c>
      <c r="H571" s="5"/>
      <c r="I571" s="5"/>
      <c r="J571" s="5"/>
    </row>
    <row r="572" spans="2:10">
      <c r="B572" s="91"/>
      <c r="C572" s="91"/>
      <c r="D572" s="13">
        <v>38</v>
      </c>
      <c r="E572" s="1">
        <v>30</v>
      </c>
      <c r="F572" s="1"/>
      <c r="G572" s="1">
        <f>E572-D572</f>
        <v>-8</v>
      </c>
      <c r="H572" s="5"/>
      <c r="I572" s="5">
        <f>G564+G566+G567+G568+G569+G570+G571+G572</f>
        <v>237</v>
      </c>
      <c r="J572" s="5">
        <f>I572*75</f>
        <v>17775</v>
      </c>
    </row>
    <row r="573" spans="2:10">
      <c r="B573" s="92" t="s">
        <v>538</v>
      </c>
      <c r="C573" s="92" t="s">
        <v>310</v>
      </c>
      <c r="D573" s="13">
        <v>65.2</v>
      </c>
      <c r="E573" s="1"/>
      <c r="F573" s="1">
        <v>76</v>
      </c>
      <c r="G573" s="1">
        <f>F573-D573</f>
        <v>10.799999999999997</v>
      </c>
      <c r="H573" s="5"/>
      <c r="I573" s="5"/>
      <c r="J573" s="5"/>
    </row>
    <row r="574" spans="2:10">
      <c r="B574" s="93"/>
      <c r="C574" s="93"/>
      <c r="D574" s="13">
        <v>65.2</v>
      </c>
      <c r="E574" s="1"/>
      <c r="F574" s="1">
        <v>83.7</v>
      </c>
      <c r="G574" s="1">
        <f t="shared" ref="G574:G578" si="54">F574-D574</f>
        <v>18.5</v>
      </c>
      <c r="H574" s="5"/>
      <c r="I574" s="5"/>
      <c r="J574" s="5"/>
    </row>
    <row r="575" spans="2:10">
      <c r="B575" s="93"/>
      <c r="C575" s="93"/>
      <c r="D575" s="13">
        <v>65.2</v>
      </c>
      <c r="E575" s="1"/>
      <c r="F575" s="1">
        <v>98</v>
      </c>
      <c r="G575" s="1">
        <f t="shared" si="54"/>
        <v>32.799999999999997</v>
      </c>
      <c r="H575" s="5"/>
      <c r="I575" s="5"/>
      <c r="J575" s="5"/>
    </row>
    <row r="576" spans="2:10">
      <c r="B576" s="93"/>
      <c r="C576" s="93"/>
      <c r="D576" s="13">
        <v>65.2</v>
      </c>
      <c r="E576" s="1"/>
      <c r="F576" s="1">
        <v>98</v>
      </c>
      <c r="G576" s="1">
        <f t="shared" si="54"/>
        <v>32.799999999999997</v>
      </c>
      <c r="H576" s="5"/>
      <c r="I576" s="5"/>
      <c r="J576" s="5"/>
    </row>
    <row r="577" spans="2:10">
      <c r="B577" s="93"/>
      <c r="C577" s="93"/>
      <c r="D577" s="13">
        <v>65.2</v>
      </c>
      <c r="E577" s="1"/>
      <c r="F577" s="1">
        <v>92</v>
      </c>
      <c r="G577" s="1">
        <f t="shared" si="54"/>
        <v>26.799999999999997</v>
      </c>
      <c r="H577" s="5"/>
      <c r="I577" s="5"/>
      <c r="J577" s="5"/>
    </row>
    <row r="578" spans="2:10">
      <c r="B578" s="93"/>
      <c r="C578" s="94"/>
      <c r="D578" s="13">
        <v>65.2</v>
      </c>
      <c r="E578" s="1"/>
      <c r="F578" s="1">
        <v>92</v>
      </c>
      <c r="G578" s="1">
        <f t="shared" si="54"/>
        <v>26.799999999999997</v>
      </c>
      <c r="H578" s="5"/>
      <c r="I578" s="5"/>
      <c r="J578" s="5"/>
    </row>
    <row r="579" spans="2:10">
      <c r="B579" s="93"/>
      <c r="C579" s="92" t="s">
        <v>508</v>
      </c>
      <c r="D579" s="13">
        <v>50</v>
      </c>
      <c r="E579" s="1">
        <v>46</v>
      </c>
      <c r="F579" s="1"/>
      <c r="G579" s="1">
        <f>E579-D579</f>
        <v>-4</v>
      </c>
      <c r="H579" s="5"/>
      <c r="I579" s="5"/>
      <c r="J579" s="5"/>
    </row>
    <row r="580" spans="2:10">
      <c r="B580" s="94"/>
      <c r="C580" s="94"/>
      <c r="D580" s="13">
        <v>50</v>
      </c>
      <c r="E580" s="1">
        <v>46</v>
      </c>
      <c r="F580" s="1"/>
      <c r="G580" s="1">
        <f>E580-D580</f>
        <v>-4</v>
      </c>
      <c r="H580" s="5"/>
      <c r="I580" s="5">
        <f>G573+G574+G575+G576+G577+G578+G579+G580</f>
        <v>140.5</v>
      </c>
      <c r="J580" s="5">
        <f>I580*75</f>
        <v>10537.5</v>
      </c>
    </row>
    <row r="581" spans="2:10">
      <c r="B581" s="92" t="s">
        <v>539</v>
      </c>
      <c r="C581" s="92" t="s">
        <v>310</v>
      </c>
      <c r="D581" s="13">
        <v>102</v>
      </c>
      <c r="E581" s="1">
        <v>75</v>
      </c>
      <c r="F581" s="1"/>
      <c r="G581" s="1">
        <f>E581-D581</f>
        <v>-27</v>
      </c>
      <c r="H581" s="5"/>
      <c r="I581" s="5"/>
      <c r="J581" s="5"/>
    </row>
    <row r="582" spans="2:10">
      <c r="B582" s="93"/>
      <c r="C582" s="93"/>
      <c r="D582" s="13">
        <v>102</v>
      </c>
      <c r="E582" s="1">
        <v>75</v>
      </c>
      <c r="F582" s="1"/>
      <c r="G582" s="1">
        <f>E582-D582</f>
        <v>-27</v>
      </c>
      <c r="H582" s="5"/>
      <c r="I582" s="5"/>
      <c r="J582" s="5"/>
    </row>
    <row r="583" spans="2:10">
      <c r="B583" s="93"/>
      <c r="C583" s="93"/>
      <c r="D583" s="13">
        <v>90</v>
      </c>
      <c r="E583" s="1"/>
      <c r="F583" s="1">
        <v>93</v>
      </c>
      <c r="G583" s="1">
        <f>F583-D583</f>
        <v>3</v>
      </c>
      <c r="H583" s="5"/>
      <c r="I583" s="5"/>
      <c r="J583" s="5"/>
    </row>
    <row r="584" spans="2:10">
      <c r="B584" s="93"/>
      <c r="C584" s="93"/>
      <c r="D584" s="13">
        <v>88</v>
      </c>
      <c r="E584" s="1"/>
      <c r="F584" s="1">
        <v>93</v>
      </c>
      <c r="G584" s="1">
        <f t="shared" ref="G584:G588" si="55">F584-D584</f>
        <v>5</v>
      </c>
      <c r="H584" s="5"/>
      <c r="I584" s="5"/>
      <c r="J584" s="5"/>
    </row>
    <row r="585" spans="2:10">
      <c r="B585" s="93"/>
      <c r="C585" s="93"/>
      <c r="D585" s="13">
        <v>63</v>
      </c>
      <c r="E585" s="1"/>
      <c r="F585" s="1">
        <v>88</v>
      </c>
      <c r="G585" s="1">
        <f t="shared" si="55"/>
        <v>25</v>
      </c>
      <c r="H585" s="5"/>
      <c r="I585" s="5"/>
      <c r="J585" s="5"/>
    </row>
    <row r="586" spans="2:10">
      <c r="B586" s="93"/>
      <c r="C586" s="94"/>
      <c r="D586" s="13">
        <v>63</v>
      </c>
      <c r="E586" s="1"/>
      <c r="F586" s="1">
        <v>88</v>
      </c>
      <c r="G586" s="1">
        <f t="shared" si="55"/>
        <v>25</v>
      </c>
      <c r="H586" s="5"/>
      <c r="I586" s="5"/>
      <c r="J586" s="5"/>
    </row>
    <row r="587" spans="2:10">
      <c r="B587" s="93"/>
      <c r="C587" s="92" t="s">
        <v>541</v>
      </c>
      <c r="D587" s="13">
        <v>120.25</v>
      </c>
      <c r="E587" s="1"/>
      <c r="F587" s="1">
        <v>138</v>
      </c>
      <c r="G587" s="1">
        <f t="shared" si="55"/>
        <v>17.75</v>
      </c>
      <c r="H587" s="5"/>
      <c r="I587" s="5"/>
      <c r="J587" s="5"/>
    </row>
    <row r="588" spans="2:10">
      <c r="B588" s="94"/>
      <c r="C588" s="94"/>
      <c r="D588" s="13">
        <v>120.25</v>
      </c>
      <c r="E588" s="1"/>
      <c r="F588" s="1">
        <v>138</v>
      </c>
      <c r="G588" s="1">
        <f t="shared" si="55"/>
        <v>17.75</v>
      </c>
      <c r="H588" s="5"/>
      <c r="I588" s="5">
        <f>G581+G582+G584+G585+G586+G587+G588</f>
        <v>36.5</v>
      </c>
      <c r="J588" s="5">
        <f>I588*75</f>
        <v>2737.5</v>
      </c>
    </row>
    <row r="589" spans="2:10">
      <c r="B589" s="92" t="s">
        <v>540</v>
      </c>
      <c r="C589" s="92" t="s">
        <v>316</v>
      </c>
      <c r="D589" s="13">
        <v>74</v>
      </c>
      <c r="E589" s="1">
        <v>68</v>
      </c>
      <c r="F589" s="1"/>
      <c r="G589" s="1">
        <f>E589-D589</f>
        <v>-6</v>
      </c>
      <c r="H589" s="5"/>
      <c r="I589" s="5"/>
      <c r="J589" s="5"/>
    </row>
    <row r="590" spans="2:10">
      <c r="B590" s="93"/>
      <c r="C590" s="93"/>
      <c r="D590" s="13">
        <v>74</v>
      </c>
      <c r="E590" s="1">
        <v>68</v>
      </c>
      <c r="F590" s="1"/>
      <c r="G590" s="1">
        <f>E590-D590</f>
        <v>-6</v>
      </c>
      <c r="H590" s="5"/>
      <c r="I590" s="5"/>
      <c r="J590" s="5"/>
    </row>
    <row r="591" spans="2:10">
      <c r="B591" s="93"/>
      <c r="C591" s="93"/>
      <c r="D591" s="13">
        <v>63</v>
      </c>
      <c r="E591" s="1"/>
      <c r="F591" s="1">
        <v>83</v>
      </c>
      <c r="G591" s="1">
        <f>F591-D591</f>
        <v>20</v>
      </c>
      <c r="H591" s="5"/>
      <c r="I591" s="5"/>
      <c r="J591" s="5"/>
    </row>
    <row r="592" spans="2:10">
      <c r="B592" s="93"/>
      <c r="C592" s="93"/>
      <c r="D592" s="13">
        <v>63</v>
      </c>
      <c r="E592" s="1"/>
      <c r="F592" s="1">
        <v>83</v>
      </c>
      <c r="G592" s="1">
        <f t="shared" ref="G592:G612" si="56">F592-D592</f>
        <v>20</v>
      </c>
      <c r="H592" s="5"/>
      <c r="I592" s="5"/>
      <c r="J592" s="5"/>
    </row>
    <row r="593" spans="2:10">
      <c r="B593" s="93"/>
      <c r="C593" s="93"/>
      <c r="D593" s="13">
        <v>68</v>
      </c>
      <c r="E593" s="1"/>
      <c r="F593" s="1">
        <v>100</v>
      </c>
      <c r="G593" s="1">
        <f t="shared" si="56"/>
        <v>32</v>
      </c>
      <c r="H593" s="5"/>
      <c r="I593" s="5"/>
      <c r="J593" s="5"/>
    </row>
    <row r="594" spans="2:10">
      <c r="B594" s="93"/>
      <c r="C594" s="93"/>
      <c r="D594" s="13">
        <v>68</v>
      </c>
      <c r="E594" s="1"/>
      <c r="F594" s="1">
        <v>108</v>
      </c>
      <c r="G594" s="1">
        <f t="shared" si="56"/>
        <v>40</v>
      </c>
      <c r="H594" s="5"/>
      <c r="I594" s="5"/>
      <c r="J594" s="5"/>
    </row>
    <row r="595" spans="2:10">
      <c r="B595" s="93"/>
      <c r="C595" s="93"/>
      <c r="D595" s="13">
        <v>75</v>
      </c>
      <c r="E595" s="1"/>
      <c r="F595" s="1">
        <v>112</v>
      </c>
      <c r="G595" s="1">
        <f t="shared" si="56"/>
        <v>37</v>
      </c>
      <c r="H595" s="5"/>
      <c r="I595" s="5"/>
      <c r="J595" s="5"/>
    </row>
    <row r="596" spans="2:10">
      <c r="B596" s="94"/>
      <c r="C596" s="94"/>
      <c r="D596" s="13">
        <v>75</v>
      </c>
      <c r="E596" s="1"/>
      <c r="F596" s="1">
        <v>112</v>
      </c>
      <c r="G596" s="1">
        <f t="shared" si="56"/>
        <v>37</v>
      </c>
      <c r="H596" s="5"/>
      <c r="I596" s="5">
        <f>G589+G590+G591+G592+G593+G594+G595+G596</f>
        <v>174</v>
      </c>
      <c r="J596" s="5">
        <f>I596*75</f>
        <v>13050</v>
      </c>
    </row>
    <row r="597" spans="2:10">
      <c r="B597" s="92" t="s">
        <v>542</v>
      </c>
      <c r="C597" s="92" t="s">
        <v>316</v>
      </c>
      <c r="D597" s="13">
        <v>75</v>
      </c>
      <c r="E597" s="1"/>
      <c r="F597" s="1">
        <v>89</v>
      </c>
      <c r="G597" s="1">
        <f t="shared" si="56"/>
        <v>14</v>
      </c>
      <c r="H597" s="5"/>
      <c r="I597" s="5"/>
      <c r="J597" s="5"/>
    </row>
    <row r="598" spans="2:10">
      <c r="B598" s="93"/>
      <c r="C598" s="93"/>
      <c r="D598" s="13">
        <v>75</v>
      </c>
      <c r="E598" s="1"/>
      <c r="F598" s="1">
        <v>93</v>
      </c>
      <c r="G598" s="1">
        <f t="shared" si="56"/>
        <v>18</v>
      </c>
      <c r="H598" s="5"/>
      <c r="I598" s="5"/>
      <c r="J598" s="5"/>
    </row>
    <row r="599" spans="2:10">
      <c r="B599" s="93"/>
      <c r="C599" s="93"/>
      <c r="D599" s="13">
        <v>75</v>
      </c>
      <c r="E599" s="1"/>
      <c r="F599" s="1">
        <v>95</v>
      </c>
      <c r="G599" s="1">
        <f t="shared" si="56"/>
        <v>20</v>
      </c>
      <c r="H599" s="5"/>
      <c r="I599" s="5"/>
      <c r="J599" s="5"/>
    </row>
    <row r="600" spans="2:10">
      <c r="B600" s="93"/>
      <c r="C600" s="93"/>
      <c r="D600" s="13">
        <v>75</v>
      </c>
      <c r="E600" s="1"/>
      <c r="F600" s="1">
        <v>97</v>
      </c>
      <c r="G600" s="1">
        <f t="shared" si="56"/>
        <v>22</v>
      </c>
      <c r="H600" s="5"/>
      <c r="I600" s="5"/>
      <c r="J600" s="5"/>
    </row>
    <row r="601" spans="2:10">
      <c r="B601" s="93"/>
      <c r="C601" s="93"/>
      <c r="D601" s="13">
        <v>93</v>
      </c>
      <c r="E601" s="1"/>
      <c r="F601" s="1">
        <v>103</v>
      </c>
      <c r="G601" s="1">
        <f t="shared" si="56"/>
        <v>10</v>
      </c>
      <c r="H601" s="5"/>
      <c r="I601" s="5"/>
      <c r="J601" s="5"/>
    </row>
    <row r="602" spans="2:10">
      <c r="B602" s="93"/>
      <c r="C602" s="93"/>
      <c r="D602" s="13">
        <v>93</v>
      </c>
      <c r="E602" s="1"/>
      <c r="F602" s="1">
        <v>109</v>
      </c>
      <c r="G602" s="1">
        <f t="shared" si="56"/>
        <v>16</v>
      </c>
      <c r="H602" s="5"/>
      <c r="I602" s="5"/>
      <c r="J602" s="5"/>
    </row>
    <row r="603" spans="2:10">
      <c r="B603" s="93"/>
      <c r="C603" s="93"/>
      <c r="D603" s="13">
        <v>93</v>
      </c>
      <c r="E603" s="1"/>
      <c r="F603" s="1">
        <v>113</v>
      </c>
      <c r="G603" s="1">
        <f t="shared" si="56"/>
        <v>20</v>
      </c>
      <c r="H603" s="5"/>
      <c r="I603" s="5"/>
      <c r="J603" s="5"/>
    </row>
    <row r="604" spans="2:10">
      <c r="B604" s="93"/>
      <c r="C604" s="93"/>
      <c r="D604" s="13">
        <v>93</v>
      </c>
      <c r="E604" s="1"/>
      <c r="F604" s="1">
        <v>125</v>
      </c>
      <c r="G604" s="1">
        <f t="shared" si="56"/>
        <v>32</v>
      </c>
      <c r="H604" s="5"/>
      <c r="I604" s="5"/>
      <c r="J604" s="5"/>
    </row>
    <row r="605" spans="2:10">
      <c r="B605" s="93"/>
      <c r="C605" s="93"/>
      <c r="D605" s="13">
        <v>110.5</v>
      </c>
      <c r="E605" s="1"/>
      <c r="F605" s="1">
        <v>120</v>
      </c>
      <c r="G605" s="1">
        <f t="shared" si="56"/>
        <v>9.5</v>
      </c>
      <c r="H605" s="5"/>
      <c r="I605" s="5"/>
      <c r="J605" s="5"/>
    </row>
    <row r="606" spans="2:10">
      <c r="B606" s="93"/>
      <c r="C606" s="93"/>
      <c r="D606" s="13">
        <v>110.5</v>
      </c>
      <c r="E606" s="1"/>
      <c r="F606" s="1">
        <v>120</v>
      </c>
      <c r="G606" s="1">
        <f t="shared" si="56"/>
        <v>9.5</v>
      </c>
      <c r="H606" s="5"/>
      <c r="I606" s="5"/>
      <c r="J606" s="5"/>
    </row>
    <row r="607" spans="2:10">
      <c r="B607" s="93"/>
      <c r="C607" s="93"/>
      <c r="D607" s="13">
        <v>110.5</v>
      </c>
      <c r="E607" s="1"/>
      <c r="F607" s="1">
        <v>114</v>
      </c>
      <c r="G607" s="1">
        <f t="shared" si="56"/>
        <v>3.5</v>
      </c>
      <c r="H607" s="5"/>
      <c r="I607" s="5"/>
      <c r="J607" s="5"/>
    </row>
    <row r="608" spans="2:10">
      <c r="B608" s="94"/>
      <c r="C608" s="94"/>
      <c r="D608" s="13">
        <v>110.5</v>
      </c>
      <c r="E608" s="1"/>
      <c r="F608" s="1">
        <v>114</v>
      </c>
      <c r="G608" s="1">
        <f t="shared" si="56"/>
        <v>3.5</v>
      </c>
      <c r="H608" s="5"/>
      <c r="I608" s="5">
        <f>G597+G599+G600+G601+G602+G603+G604+G606+G607+G608</f>
        <v>150.5</v>
      </c>
      <c r="J608" s="5">
        <f>I608*75</f>
        <v>11287.5</v>
      </c>
    </row>
    <row r="609" spans="2:10">
      <c r="B609" s="92" t="s">
        <v>543</v>
      </c>
      <c r="C609" s="92" t="s">
        <v>159</v>
      </c>
      <c r="D609" s="13">
        <v>80.2</v>
      </c>
      <c r="E609" s="1"/>
      <c r="F609" s="1">
        <v>90</v>
      </c>
      <c r="G609" s="1">
        <f t="shared" si="56"/>
        <v>9.7999999999999972</v>
      </c>
      <c r="H609" s="5"/>
      <c r="I609" s="5"/>
      <c r="J609" s="5"/>
    </row>
    <row r="610" spans="2:10">
      <c r="B610" s="93"/>
      <c r="C610" s="93"/>
      <c r="D610" s="13">
        <v>80.2</v>
      </c>
      <c r="E610" s="1"/>
      <c r="F610" s="1">
        <v>90</v>
      </c>
      <c r="G610" s="1">
        <f t="shared" si="56"/>
        <v>9.7999999999999972</v>
      </c>
      <c r="H610" s="5"/>
      <c r="I610" s="5"/>
      <c r="J610" s="5"/>
    </row>
    <row r="611" spans="2:10">
      <c r="B611" s="93"/>
      <c r="C611" s="93"/>
      <c r="D611" s="13">
        <v>80.2</v>
      </c>
      <c r="E611" s="1"/>
      <c r="F611" s="1">
        <v>93</v>
      </c>
      <c r="G611" s="1">
        <f t="shared" si="56"/>
        <v>12.799999999999997</v>
      </c>
      <c r="H611" s="5"/>
      <c r="I611" s="5"/>
      <c r="J611" s="5"/>
    </row>
    <row r="612" spans="2:10">
      <c r="B612" s="93"/>
      <c r="C612" s="93"/>
      <c r="D612" s="13">
        <v>80.2</v>
      </c>
      <c r="E612" s="1"/>
      <c r="F612" s="1">
        <v>93</v>
      </c>
      <c r="G612" s="1">
        <f t="shared" si="56"/>
        <v>12.799999999999997</v>
      </c>
      <c r="H612" s="5"/>
      <c r="I612" s="5"/>
      <c r="J612" s="5"/>
    </row>
    <row r="613" spans="2:10">
      <c r="B613" s="93"/>
      <c r="C613" s="93"/>
      <c r="D613" s="13">
        <v>75</v>
      </c>
      <c r="E613" s="1">
        <v>65</v>
      </c>
      <c r="F613" s="1"/>
      <c r="G613" s="1">
        <f>E613-D613</f>
        <v>-10</v>
      </c>
      <c r="H613" s="5"/>
      <c r="I613" s="5"/>
      <c r="J613" s="5"/>
    </row>
    <row r="614" spans="2:10">
      <c r="B614" s="93"/>
      <c r="C614" s="93"/>
      <c r="D614" s="13">
        <v>75</v>
      </c>
      <c r="E614" s="1">
        <v>65</v>
      </c>
      <c r="F614" s="1"/>
      <c r="G614" s="1">
        <f t="shared" ref="G614:G616" si="57">E614-D614</f>
        <v>-10</v>
      </c>
      <c r="H614" s="5"/>
      <c r="I614" s="5"/>
      <c r="J614" s="5"/>
    </row>
    <row r="615" spans="2:10">
      <c r="B615" s="93"/>
      <c r="C615" s="93"/>
      <c r="D615" s="13">
        <v>75</v>
      </c>
      <c r="E615" s="1">
        <v>65</v>
      </c>
      <c r="F615" s="1"/>
      <c r="G615" s="1">
        <f t="shared" si="57"/>
        <v>-10</v>
      </c>
      <c r="H615" s="5"/>
      <c r="I615" s="5"/>
      <c r="J615" s="5"/>
    </row>
    <row r="616" spans="2:10">
      <c r="B616" s="93"/>
      <c r="C616" s="94"/>
      <c r="D616" s="13">
        <v>75</v>
      </c>
      <c r="E616" s="1">
        <v>65</v>
      </c>
      <c r="F616" s="1"/>
      <c r="G616" s="1">
        <f t="shared" si="57"/>
        <v>-10</v>
      </c>
      <c r="H616" s="5"/>
      <c r="I616" s="5"/>
      <c r="J616" s="5"/>
    </row>
    <row r="617" spans="2:10">
      <c r="B617" s="93"/>
      <c r="C617" s="92" t="s">
        <v>310</v>
      </c>
      <c r="D617" s="13">
        <v>118</v>
      </c>
      <c r="E617" s="1"/>
      <c r="F617" s="1">
        <v>137</v>
      </c>
      <c r="G617" s="1">
        <f>F617-D617</f>
        <v>19</v>
      </c>
      <c r="H617" s="5"/>
      <c r="I617" s="5"/>
      <c r="J617" s="5"/>
    </row>
    <row r="618" spans="2:10">
      <c r="B618" s="93"/>
      <c r="C618" s="93"/>
      <c r="D618" s="13">
        <v>118</v>
      </c>
      <c r="E618" s="1"/>
      <c r="F618" s="1">
        <v>137</v>
      </c>
      <c r="G618" s="1">
        <f t="shared" ref="G618:G622" si="58">F618-D618</f>
        <v>19</v>
      </c>
      <c r="H618" s="5"/>
      <c r="I618" s="5"/>
      <c r="J618" s="5"/>
    </row>
    <row r="619" spans="2:10">
      <c r="B619" s="93"/>
      <c r="C619" s="93"/>
      <c r="D619" s="13">
        <v>118</v>
      </c>
      <c r="E619" s="1"/>
      <c r="F619" s="1">
        <v>146</v>
      </c>
      <c r="G619" s="1">
        <f t="shared" si="58"/>
        <v>28</v>
      </c>
      <c r="H619" s="5"/>
      <c r="I619" s="5"/>
      <c r="J619" s="5"/>
    </row>
    <row r="620" spans="2:10">
      <c r="B620" s="94"/>
      <c r="C620" s="94"/>
      <c r="D620" s="13">
        <v>118</v>
      </c>
      <c r="E620" s="1"/>
      <c r="F620" s="1">
        <v>146</v>
      </c>
      <c r="G620" s="1">
        <f t="shared" si="58"/>
        <v>28</v>
      </c>
      <c r="H620" s="5"/>
      <c r="I620" s="5">
        <f>G609+G610+G611+G612+G613+G614+G615+G616+G617+G618+G619+G620</f>
        <v>99.199999999999989</v>
      </c>
      <c r="J620" s="5">
        <f>I620*75</f>
        <v>7439.9999999999991</v>
      </c>
    </row>
    <row r="621" spans="2:10">
      <c r="B621" s="92" t="s">
        <v>546</v>
      </c>
      <c r="C621" s="92" t="s">
        <v>310</v>
      </c>
      <c r="D621" s="13">
        <v>118</v>
      </c>
      <c r="E621" s="1"/>
      <c r="F621" s="1">
        <v>136</v>
      </c>
      <c r="G621" s="1">
        <f t="shared" si="58"/>
        <v>18</v>
      </c>
      <c r="H621" s="5"/>
      <c r="I621" s="5"/>
      <c r="J621" s="5"/>
    </row>
    <row r="622" spans="2:10">
      <c r="B622" s="93"/>
      <c r="C622" s="93"/>
      <c r="D622" s="13">
        <v>118</v>
      </c>
      <c r="E622" s="1"/>
      <c r="F622" s="1">
        <v>136</v>
      </c>
      <c r="G622" s="1">
        <f t="shared" si="58"/>
        <v>18</v>
      </c>
      <c r="H622" s="5"/>
      <c r="I622" s="5"/>
      <c r="J622" s="5"/>
    </row>
    <row r="623" spans="2:10">
      <c r="B623" s="93"/>
      <c r="C623" s="93"/>
      <c r="D623" s="13">
        <v>118</v>
      </c>
      <c r="E623" s="1">
        <v>108</v>
      </c>
      <c r="F623" s="1"/>
      <c r="G623" s="1">
        <f>E623-D623</f>
        <v>-10</v>
      </c>
      <c r="H623" s="5"/>
      <c r="I623" s="5"/>
      <c r="J623" s="5"/>
    </row>
    <row r="624" spans="2:10">
      <c r="B624" s="94"/>
      <c r="C624" s="94"/>
      <c r="D624" s="13">
        <v>118</v>
      </c>
      <c r="E624" s="1">
        <v>108</v>
      </c>
      <c r="F624" s="1"/>
      <c r="G624" s="1">
        <f>E624-D624</f>
        <v>-10</v>
      </c>
      <c r="H624" s="5"/>
      <c r="I624" s="5">
        <f>G621+G622+G623+G624</f>
        <v>16</v>
      </c>
      <c r="J624" s="5">
        <f>I624*75</f>
        <v>1200</v>
      </c>
    </row>
    <row r="625" spans="2:10">
      <c r="B625" s="1"/>
      <c r="C625" s="1"/>
      <c r="D625" s="1"/>
      <c r="E625" s="1"/>
      <c r="F625" s="1"/>
      <c r="G625" s="5">
        <f>SUM(G491:G624)</f>
        <v>1742.3499999999997</v>
      </c>
      <c r="H625" s="5">
        <f>G625*75</f>
        <v>130676.24999999997</v>
      </c>
      <c r="I625" s="1"/>
      <c r="J625" s="1"/>
    </row>
    <row r="628" spans="2:10">
      <c r="B628" s="5" t="s">
        <v>76</v>
      </c>
      <c r="C628" s="5">
        <v>2018</v>
      </c>
      <c r="D628" s="13"/>
      <c r="E628" s="13"/>
      <c r="F628" s="13"/>
      <c r="G628" s="13"/>
      <c r="H628" s="13"/>
      <c r="I628" s="95" t="s">
        <v>527</v>
      </c>
      <c r="J628" s="96"/>
    </row>
    <row r="629" spans="2:10">
      <c r="B629" s="12"/>
      <c r="C629" s="12"/>
      <c r="D629" s="12"/>
      <c r="E629" s="20"/>
      <c r="F629" s="20"/>
      <c r="G629" s="20" t="s">
        <v>4</v>
      </c>
      <c r="H629" s="21" t="s">
        <v>9</v>
      </c>
      <c r="I629" s="97"/>
      <c r="J629" s="98"/>
    </row>
    <row r="630" spans="2:10">
      <c r="B630" s="2" t="s">
        <v>0</v>
      </c>
      <c r="C630" s="2" t="s">
        <v>1</v>
      </c>
      <c r="D630" s="2" t="s">
        <v>10</v>
      </c>
      <c r="E630" s="2" t="s">
        <v>7</v>
      </c>
      <c r="F630" s="2" t="s">
        <v>11</v>
      </c>
      <c r="G630" s="2" t="s">
        <v>12</v>
      </c>
      <c r="H630" s="22"/>
      <c r="I630" s="76" t="s">
        <v>525</v>
      </c>
      <c r="J630" s="77" t="s">
        <v>526</v>
      </c>
    </row>
    <row r="631" spans="2:10">
      <c r="B631" s="92" t="s">
        <v>551</v>
      </c>
      <c r="C631" s="92" t="s">
        <v>425</v>
      </c>
      <c r="D631" s="1">
        <v>68</v>
      </c>
      <c r="E631" s="1">
        <v>62</v>
      </c>
      <c r="F631" s="1"/>
      <c r="G631" s="1">
        <f>E631-D631</f>
        <v>-6</v>
      </c>
      <c r="H631" s="1"/>
      <c r="I631" s="1"/>
      <c r="J631" s="1"/>
    </row>
    <row r="632" spans="2:10">
      <c r="B632" s="93"/>
      <c r="C632" s="94"/>
      <c r="D632" s="1">
        <v>68</v>
      </c>
      <c r="E632" s="1">
        <v>62</v>
      </c>
      <c r="F632" s="1"/>
      <c r="G632" s="1">
        <f t="shared" ref="G632:G634" si="59">E632-D632</f>
        <v>-6</v>
      </c>
      <c r="H632" s="1"/>
      <c r="I632" s="1"/>
      <c r="J632" s="1"/>
    </row>
    <row r="633" spans="2:10">
      <c r="B633" s="93"/>
      <c r="C633" s="92" t="s">
        <v>159</v>
      </c>
      <c r="D633" s="1">
        <v>100</v>
      </c>
      <c r="E633" s="1">
        <v>94</v>
      </c>
      <c r="F633" s="1"/>
      <c r="G633" s="1">
        <f t="shared" si="59"/>
        <v>-6</v>
      </c>
      <c r="H633" s="1"/>
      <c r="I633" s="1"/>
      <c r="J633" s="1"/>
    </row>
    <row r="634" spans="2:10">
      <c r="B634" s="93"/>
      <c r="C634" s="94"/>
      <c r="D634" s="1">
        <v>100</v>
      </c>
      <c r="E634" s="1">
        <v>94</v>
      </c>
      <c r="F634" s="1"/>
      <c r="G634" s="1">
        <f t="shared" si="59"/>
        <v>-6</v>
      </c>
      <c r="H634" s="1"/>
      <c r="I634" s="1"/>
      <c r="J634" s="1"/>
    </row>
    <row r="635" spans="2:10">
      <c r="B635" s="93"/>
      <c r="C635" s="92" t="s">
        <v>425</v>
      </c>
      <c r="D635" s="1">
        <v>68</v>
      </c>
      <c r="E635" s="1"/>
      <c r="F635" s="1">
        <v>80</v>
      </c>
      <c r="G635" s="1">
        <f>F635-D635</f>
        <v>12</v>
      </c>
      <c r="H635" s="1"/>
      <c r="I635" s="1"/>
      <c r="J635" s="1"/>
    </row>
    <row r="636" spans="2:10">
      <c r="B636" s="93"/>
      <c r="C636" s="93"/>
      <c r="D636" s="1">
        <v>68</v>
      </c>
      <c r="E636" s="1"/>
      <c r="F636" s="1">
        <v>80</v>
      </c>
      <c r="G636" s="1">
        <f t="shared" ref="G636:G638" si="60">F636-D636</f>
        <v>12</v>
      </c>
      <c r="H636" s="1"/>
      <c r="I636" s="1"/>
      <c r="J636" s="1"/>
    </row>
    <row r="637" spans="2:10">
      <c r="B637" s="93"/>
      <c r="C637" s="93"/>
      <c r="D637" s="1">
        <v>68</v>
      </c>
      <c r="E637" s="1"/>
      <c r="F637" s="1">
        <v>83</v>
      </c>
      <c r="G637" s="1">
        <f t="shared" si="60"/>
        <v>15</v>
      </c>
      <c r="H637" s="1"/>
      <c r="I637" s="1"/>
      <c r="J637" s="1"/>
    </row>
    <row r="638" spans="2:10">
      <c r="B638" s="94"/>
      <c r="C638" s="94"/>
      <c r="D638" s="1">
        <v>68</v>
      </c>
      <c r="E638" s="1"/>
      <c r="F638" s="1">
        <v>83</v>
      </c>
      <c r="G638" s="1">
        <f t="shared" si="60"/>
        <v>15</v>
      </c>
      <c r="H638" s="1"/>
      <c r="I638" s="5">
        <v>30</v>
      </c>
      <c r="J638" s="5">
        <v>2250</v>
      </c>
    </row>
    <row r="639" spans="2:10">
      <c r="B639" s="92" t="s">
        <v>554</v>
      </c>
      <c r="C639" s="92" t="s">
        <v>159</v>
      </c>
      <c r="D639" s="1">
        <v>80.2</v>
      </c>
      <c r="E639" s="1">
        <v>76</v>
      </c>
      <c r="F639" s="1"/>
      <c r="G639" s="1">
        <f>E639-D639</f>
        <v>-4.2000000000000028</v>
      </c>
      <c r="H639" s="1"/>
      <c r="I639" s="5"/>
      <c r="J639" s="5"/>
    </row>
    <row r="640" spans="2:10">
      <c r="B640" s="93"/>
      <c r="C640" s="93"/>
      <c r="D640" s="1">
        <v>80.2</v>
      </c>
      <c r="E640" s="1">
        <v>76</v>
      </c>
      <c r="F640" s="1"/>
      <c r="G640" s="1">
        <f t="shared" ref="G640:G642" si="61">E640-D640</f>
        <v>-4.2000000000000028</v>
      </c>
      <c r="H640" s="1"/>
      <c r="I640" s="5"/>
      <c r="J640" s="5"/>
    </row>
    <row r="641" spans="2:10">
      <c r="B641" s="93"/>
      <c r="C641" s="93"/>
      <c r="D641" s="1">
        <v>78.25</v>
      </c>
      <c r="E641" s="1">
        <v>73</v>
      </c>
      <c r="F641" s="1"/>
      <c r="G641" s="1">
        <f t="shared" si="61"/>
        <v>-5.25</v>
      </c>
      <c r="H641" s="1"/>
      <c r="I641" s="5"/>
      <c r="J641" s="5"/>
    </row>
    <row r="642" spans="2:10">
      <c r="B642" s="93"/>
      <c r="C642" s="94"/>
      <c r="D642" s="1">
        <v>78.25</v>
      </c>
      <c r="E642" s="1">
        <v>73</v>
      </c>
      <c r="F642" s="1"/>
      <c r="G642" s="1">
        <f t="shared" si="61"/>
        <v>-5.25</v>
      </c>
      <c r="H642" s="1"/>
      <c r="I642" s="5"/>
      <c r="J642" s="5"/>
    </row>
    <row r="643" spans="2:10">
      <c r="B643" s="93"/>
      <c r="C643" s="92" t="s">
        <v>425</v>
      </c>
      <c r="D643" s="1">
        <v>75</v>
      </c>
      <c r="E643" s="1"/>
      <c r="F643" s="1">
        <v>87</v>
      </c>
      <c r="G643" s="1">
        <f>F643-D643</f>
        <v>12</v>
      </c>
      <c r="H643" s="1"/>
      <c r="I643" s="5"/>
      <c r="J643" s="5"/>
    </row>
    <row r="644" spans="2:10">
      <c r="B644" s="94"/>
      <c r="C644" s="94"/>
      <c r="D644" s="1">
        <v>75</v>
      </c>
      <c r="E644" s="1"/>
      <c r="F644" s="1">
        <v>87</v>
      </c>
      <c r="G644" s="1">
        <f>F644-D644</f>
        <v>12</v>
      </c>
      <c r="H644" s="1"/>
      <c r="I644" s="5">
        <f>G639+G640+G641+G642+G643+G644</f>
        <v>5.0999999999999943</v>
      </c>
      <c r="J644" s="5">
        <f>I644*75</f>
        <v>382.49999999999955</v>
      </c>
    </row>
    <row r="645" spans="2:10">
      <c r="B645" s="92" t="s">
        <v>555</v>
      </c>
      <c r="C645" s="92" t="s">
        <v>425</v>
      </c>
      <c r="D645" s="1">
        <v>89.2</v>
      </c>
      <c r="E645" s="1">
        <v>82</v>
      </c>
      <c r="F645" s="1"/>
      <c r="G645" s="1">
        <f>E645-D645</f>
        <v>-7.2000000000000028</v>
      </c>
      <c r="H645" s="1"/>
      <c r="I645" s="5"/>
      <c r="J645" s="5"/>
    </row>
    <row r="646" spans="2:10">
      <c r="B646" s="93"/>
      <c r="C646" s="94"/>
      <c r="D646" s="1">
        <v>89.2</v>
      </c>
      <c r="E646" s="1">
        <v>82</v>
      </c>
      <c r="F646" s="1"/>
      <c r="G646" s="1">
        <f>E646-D646</f>
        <v>-7.2000000000000028</v>
      </c>
      <c r="H646" s="1"/>
      <c r="I646" s="5"/>
      <c r="J646" s="5"/>
    </row>
    <row r="647" spans="2:10">
      <c r="B647" s="93"/>
      <c r="C647" s="92" t="s">
        <v>316</v>
      </c>
      <c r="D647" s="1">
        <v>112.2</v>
      </c>
      <c r="E647" s="1"/>
      <c r="F647" s="1">
        <v>118</v>
      </c>
      <c r="G647" s="1">
        <f>F647-D647</f>
        <v>5.7999999999999972</v>
      </c>
      <c r="H647" s="1"/>
      <c r="I647" s="5"/>
      <c r="J647" s="5"/>
    </row>
    <row r="648" spans="2:10">
      <c r="B648" s="93"/>
      <c r="C648" s="93"/>
      <c r="D648" s="1">
        <v>112.2</v>
      </c>
      <c r="E648" s="1"/>
      <c r="F648" s="1">
        <v>122</v>
      </c>
      <c r="G648" s="1">
        <f t="shared" ref="G648:G660" si="62">F648-D648</f>
        <v>9.7999999999999972</v>
      </c>
      <c r="H648" s="1"/>
      <c r="I648" s="5"/>
      <c r="J648" s="5"/>
    </row>
    <row r="649" spans="2:10">
      <c r="B649" s="93"/>
      <c r="C649" s="93"/>
      <c r="D649" s="1">
        <v>112.2</v>
      </c>
      <c r="E649" s="1"/>
      <c r="F649" s="1">
        <v>126</v>
      </c>
      <c r="G649" s="1">
        <f t="shared" si="62"/>
        <v>13.799999999999997</v>
      </c>
      <c r="H649" s="1"/>
      <c r="I649" s="5"/>
      <c r="J649" s="5"/>
    </row>
    <row r="650" spans="2:10">
      <c r="B650" s="93"/>
      <c r="C650" s="93"/>
      <c r="D650" s="1">
        <v>112.2</v>
      </c>
      <c r="E650" s="1"/>
      <c r="F650" s="1">
        <v>129.69999999999999</v>
      </c>
      <c r="G650" s="1">
        <f t="shared" si="62"/>
        <v>17.499999999999986</v>
      </c>
      <c r="H650" s="1"/>
      <c r="I650" s="5"/>
      <c r="J650" s="5"/>
    </row>
    <row r="651" spans="2:10">
      <c r="B651" s="93"/>
      <c r="C651" s="93"/>
      <c r="D651" s="1">
        <v>139</v>
      </c>
      <c r="E651" s="1"/>
      <c r="F651" s="1">
        <v>188</v>
      </c>
      <c r="G651" s="1">
        <f t="shared" si="62"/>
        <v>49</v>
      </c>
      <c r="H651" s="1"/>
      <c r="I651" s="5"/>
      <c r="J651" s="5"/>
    </row>
    <row r="652" spans="2:10">
      <c r="B652" s="94"/>
      <c r="C652" s="94"/>
      <c r="D652" s="1">
        <v>139</v>
      </c>
      <c r="E652" s="1"/>
      <c r="F652" s="1">
        <v>188</v>
      </c>
      <c r="G652" s="1">
        <f t="shared" si="62"/>
        <v>49</v>
      </c>
      <c r="H652" s="1"/>
      <c r="I652" s="5">
        <f>G645+G646+G647+G648+G649+G650+G651+G652</f>
        <v>130.49999999999997</v>
      </c>
      <c r="J652" s="5">
        <f>I652*75</f>
        <v>9787.4999999999982</v>
      </c>
    </row>
    <row r="653" spans="2:10">
      <c r="B653" s="92" t="s">
        <v>556</v>
      </c>
      <c r="C653" s="92" t="s">
        <v>425</v>
      </c>
      <c r="D653" s="1">
        <v>75</v>
      </c>
      <c r="E653" s="1"/>
      <c r="F653" s="1">
        <v>94</v>
      </c>
      <c r="G653" s="1">
        <f t="shared" si="62"/>
        <v>19</v>
      </c>
      <c r="H653" s="1"/>
      <c r="I653" s="5"/>
      <c r="J653" s="5"/>
    </row>
    <row r="654" spans="2:10">
      <c r="B654" s="93"/>
      <c r="C654" s="93"/>
      <c r="D654" s="1">
        <v>75</v>
      </c>
      <c r="E654" s="1"/>
      <c r="F654" s="1">
        <v>98</v>
      </c>
      <c r="G654" s="1">
        <f t="shared" si="62"/>
        <v>23</v>
      </c>
      <c r="H654" s="1"/>
      <c r="I654" s="5"/>
      <c r="J654" s="5"/>
    </row>
    <row r="655" spans="2:10">
      <c r="B655" s="93"/>
      <c r="C655" s="93"/>
      <c r="D655" s="1">
        <v>75</v>
      </c>
      <c r="E655" s="1"/>
      <c r="F655" s="1">
        <v>100</v>
      </c>
      <c r="G655" s="1">
        <f t="shared" si="62"/>
        <v>25</v>
      </c>
      <c r="H655" s="1"/>
      <c r="I655" s="5"/>
      <c r="J655" s="5"/>
    </row>
    <row r="656" spans="2:10">
      <c r="B656" s="94"/>
      <c r="C656" s="94"/>
      <c r="D656" s="1">
        <v>75</v>
      </c>
      <c r="E656" s="1"/>
      <c r="F656" s="1">
        <v>100</v>
      </c>
      <c r="G656" s="1">
        <f t="shared" si="62"/>
        <v>25</v>
      </c>
      <c r="H656" s="1"/>
      <c r="I656" s="5">
        <f>G653+G654+G655+G656</f>
        <v>92</v>
      </c>
      <c r="J656" s="5">
        <f>I656*75</f>
        <v>6900</v>
      </c>
    </row>
    <row r="657" spans="2:10">
      <c r="B657" s="92" t="s">
        <v>557</v>
      </c>
      <c r="C657" s="92" t="s">
        <v>316</v>
      </c>
      <c r="D657" s="1">
        <v>87</v>
      </c>
      <c r="E657" s="1"/>
      <c r="F657" s="1">
        <v>93.8</v>
      </c>
      <c r="G657" s="1">
        <f t="shared" si="62"/>
        <v>6.7999999999999972</v>
      </c>
      <c r="H657" s="1"/>
      <c r="I657" s="5"/>
      <c r="J657" s="5"/>
    </row>
    <row r="658" spans="2:10">
      <c r="B658" s="93"/>
      <c r="C658" s="93"/>
      <c r="D658" s="1">
        <v>87</v>
      </c>
      <c r="E658" s="1"/>
      <c r="F658" s="1">
        <v>93.8</v>
      </c>
      <c r="G658" s="1">
        <f t="shared" si="62"/>
        <v>6.7999999999999972</v>
      </c>
      <c r="H658" s="1"/>
      <c r="I658" s="5"/>
      <c r="J658" s="5"/>
    </row>
    <row r="659" spans="2:10">
      <c r="B659" s="93"/>
      <c r="C659" s="93"/>
      <c r="D659" s="1">
        <v>87</v>
      </c>
      <c r="E659" s="1"/>
      <c r="F659" s="1">
        <v>93.8</v>
      </c>
      <c r="G659" s="1">
        <f t="shared" si="62"/>
        <v>6.7999999999999972</v>
      </c>
      <c r="H659" s="1"/>
      <c r="I659" s="5"/>
      <c r="J659" s="5"/>
    </row>
    <row r="660" spans="2:10">
      <c r="B660" s="93"/>
      <c r="C660" s="93"/>
      <c r="D660" s="1">
        <v>87</v>
      </c>
      <c r="E660" s="1"/>
      <c r="F660" s="1">
        <v>93.8</v>
      </c>
      <c r="G660" s="1">
        <f t="shared" si="62"/>
        <v>6.7999999999999972</v>
      </c>
      <c r="H660" s="1"/>
      <c r="I660" s="5"/>
      <c r="J660" s="5"/>
    </row>
    <row r="661" spans="2:10">
      <c r="B661" s="93"/>
      <c r="C661" s="93"/>
      <c r="D661" s="1">
        <v>87</v>
      </c>
      <c r="E661" s="1">
        <v>84</v>
      </c>
      <c r="F661" s="1"/>
      <c r="G661" s="1">
        <f>E661-D661</f>
        <v>-3</v>
      </c>
      <c r="H661" s="1"/>
      <c r="I661" s="5"/>
      <c r="J661" s="5"/>
    </row>
    <row r="662" spans="2:10">
      <c r="B662" s="93"/>
      <c r="C662" s="94"/>
      <c r="D662" s="1">
        <v>87</v>
      </c>
      <c r="E662" s="1">
        <v>84</v>
      </c>
      <c r="F662" s="1"/>
      <c r="G662" s="1">
        <f>E662-D662</f>
        <v>-3</v>
      </c>
      <c r="H662" s="1"/>
      <c r="I662" s="5"/>
      <c r="J662" s="5"/>
    </row>
    <row r="663" spans="2:10">
      <c r="B663" s="93"/>
      <c r="C663" s="92" t="s">
        <v>425</v>
      </c>
      <c r="D663" s="1">
        <v>96.2</v>
      </c>
      <c r="E663" s="1"/>
      <c r="F663" s="1">
        <v>108</v>
      </c>
      <c r="G663" s="1">
        <f>F663-D663</f>
        <v>11.799999999999997</v>
      </c>
      <c r="H663" s="1"/>
      <c r="I663" s="5"/>
      <c r="J663" s="5"/>
    </row>
    <row r="664" spans="2:10">
      <c r="B664" s="93"/>
      <c r="C664" s="93"/>
      <c r="D664" s="1">
        <v>96.2</v>
      </c>
      <c r="E664" s="1"/>
      <c r="F664" s="1">
        <v>108</v>
      </c>
      <c r="G664" s="1">
        <f t="shared" ref="G664:G677" si="63">F664-D664</f>
        <v>11.799999999999997</v>
      </c>
      <c r="H664" s="1"/>
      <c r="I664" s="5"/>
      <c r="J664" s="5"/>
    </row>
    <row r="665" spans="2:10">
      <c r="B665" s="93"/>
      <c r="C665" s="93"/>
      <c r="D665" s="1">
        <v>96.2</v>
      </c>
      <c r="E665" s="1"/>
      <c r="F665" s="1">
        <v>108</v>
      </c>
      <c r="G665" s="1">
        <f t="shared" si="63"/>
        <v>11.799999999999997</v>
      </c>
      <c r="H665" s="1"/>
      <c r="I665" s="5"/>
      <c r="J665" s="5"/>
    </row>
    <row r="666" spans="2:10">
      <c r="B666" s="94"/>
      <c r="C666" s="94"/>
      <c r="D666" s="1">
        <v>96.2</v>
      </c>
      <c r="E666" s="1"/>
      <c r="F666" s="1">
        <v>108</v>
      </c>
      <c r="G666" s="1">
        <f t="shared" si="63"/>
        <v>11.799999999999997</v>
      </c>
      <c r="H666" s="1"/>
      <c r="I666" s="5">
        <f>G657+G658+G660+G661+G662+G663+G664+G665+G666</f>
        <v>61.59999999999998</v>
      </c>
      <c r="J666" s="5">
        <f>I666*75</f>
        <v>4619.9999999999982</v>
      </c>
    </row>
    <row r="667" spans="2:10">
      <c r="B667" s="86" t="s">
        <v>558</v>
      </c>
      <c r="C667" s="86" t="s">
        <v>425</v>
      </c>
      <c r="D667" s="1">
        <v>107.3</v>
      </c>
      <c r="E667" s="1"/>
      <c r="F667" s="1">
        <v>117</v>
      </c>
      <c r="G667" s="1">
        <f t="shared" si="63"/>
        <v>9.7000000000000028</v>
      </c>
      <c r="H667" s="1"/>
      <c r="I667" s="5"/>
      <c r="J667" s="5"/>
    </row>
    <row r="668" spans="2:10">
      <c r="B668" s="87"/>
      <c r="C668" s="87"/>
      <c r="D668" s="1">
        <v>107.3</v>
      </c>
      <c r="E668" s="1"/>
      <c r="F668" s="1">
        <v>122.2</v>
      </c>
      <c r="G668" s="1">
        <f t="shared" si="63"/>
        <v>14.900000000000006</v>
      </c>
      <c r="H668" s="1"/>
      <c r="I668" s="5"/>
      <c r="J668" s="5"/>
    </row>
    <row r="669" spans="2:10">
      <c r="B669" s="87"/>
      <c r="C669" s="87"/>
      <c r="D669" s="1">
        <v>107.3</v>
      </c>
      <c r="E669" s="1"/>
      <c r="F669" s="1">
        <v>127.4</v>
      </c>
      <c r="G669" s="1">
        <f t="shared" si="63"/>
        <v>20.100000000000009</v>
      </c>
      <c r="H669" s="1"/>
      <c r="I669" s="5"/>
      <c r="J669" s="5"/>
    </row>
    <row r="670" spans="2:10">
      <c r="B670" s="87"/>
      <c r="C670" s="87"/>
      <c r="D670" s="1">
        <v>107.3</v>
      </c>
      <c r="E670" s="1"/>
      <c r="F670" s="1">
        <v>127.4</v>
      </c>
      <c r="G670" s="1">
        <f t="shared" si="63"/>
        <v>20.100000000000009</v>
      </c>
      <c r="H670" s="1"/>
      <c r="I670" s="5"/>
      <c r="J670" s="5"/>
    </row>
    <row r="671" spans="2:10">
      <c r="B671" s="87"/>
      <c r="C671" s="87"/>
      <c r="D671" s="1">
        <v>112</v>
      </c>
      <c r="E671" s="1"/>
      <c r="F671" s="1">
        <v>119.5</v>
      </c>
      <c r="G671" s="1">
        <f t="shared" si="63"/>
        <v>7.5</v>
      </c>
      <c r="H671" s="1"/>
      <c r="I671" s="5"/>
      <c r="J671" s="5"/>
    </row>
    <row r="672" spans="2:10">
      <c r="B672" s="87"/>
      <c r="C672" s="87"/>
      <c r="D672" s="1">
        <v>112</v>
      </c>
      <c r="E672" s="1"/>
      <c r="F672" s="1">
        <v>119.5</v>
      </c>
      <c r="G672" s="1">
        <f t="shared" si="63"/>
        <v>7.5</v>
      </c>
      <c r="H672" s="1"/>
      <c r="I672" s="5"/>
      <c r="J672" s="5"/>
    </row>
    <row r="673" spans="2:10">
      <c r="B673" s="87"/>
      <c r="C673" s="87"/>
      <c r="D673" s="1">
        <v>112</v>
      </c>
      <c r="E673" s="1"/>
      <c r="F673" s="1">
        <v>123</v>
      </c>
      <c r="G673" s="1">
        <f t="shared" si="63"/>
        <v>11</v>
      </c>
      <c r="H673" s="1"/>
      <c r="I673" s="5"/>
      <c r="J673" s="5"/>
    </row>
    <row r="674" spans="2:10">
      <c r="B674" s="87"/>
      <c r="C674" s="87"/>
      <c r="D674" s="1">
        <v>112</v>
      </c>
      <c r="E674" s="1"/>
      <c r="F674" s="1">
        <v>123</v>
      </c>
      <c r="G674" s="1">
        <f t="shared" si="63"/>
        <v>11</v>
      </c>
      <c r="H674" s="1"/>
      <c r="I674" s="5"/>
      <c r="J674" s="5"/>
    </row>
    <row r="675" spans="2:10">
      <c r="B675" s="87"/>
      <c r="C675" s="87"/>
      <c r="D675" s="1">
        <v>108</v>
      </c>
      <c r="E675" s="1"/>
      <c r="F675" s="1">
        <v>118.8</v>
      </c>
      <c r="G675" s="1">
        <f t="shared" si="63"/>
        <v>10.799999999999997</v>
      </c>
      <c r="H675" s="1"/>
      <c r="I675" s="5"/>
      <c r="J675" s="5"/>
    </row>
    <row r="676" spans="2:10">
      <c r="B676" s="87"/>
      <c r="C676" s="87"/>
      <c r="D676" s="1">
        <v>108</v>
      </c>
      <c r="E676" s="1"/>
      <c r="F676" s="1">
        <v>124</v>
      </c>
      <c r="G676" s="1">
        <f t="shared" si="63"/>
        <v>16</v>
      </c>
      <c r="H676" s="1"/>
      <c r="I676" s="5"/>
      <c r="J676" s="5"/>
    </row>
    <row r="677" spans="2:10">
      <c r="B677" s="87"/>
      <c r="C677" s="87"/>
      <c r="D677" s="1">
        <v>108</v>
      </c>
      <c r="E677" s="1"/>
      <c r="F677" s="1">
        <v>125</v>
      </c>
      <c r="G677" s="1">
        <f t="shared" si="63"/>
        <v>17</v>
      </c>
      <c r="H677" s="1"/>
      <c r="I677" s="5"/>
      <c r="J677" s="5"/>
    </row>
    <row r="678" spans="2:10">
      <c r="B678" s="88"/>
      <c r="C678" s="87"/>
      <c r="D678" s="5">
        <v>108</v>
      </c>
      <c r="E678" s="1"/>
      <c r="F678" s="1"/>
      <c r="G678" s="1"/>
      <c r="H678" s="13" t="s">
        <v>13</v>
      </c>
      <c r="I678" s="5">
        <f>G667+G668+G669+G670+G671+G672+G677</f>
        <v>96.800000000000026</v>
      </c>
      <c r="J678" s="5">
        <f>I678*75</f>
        <v>7260.0000000000018</v>
      </c>
    </row>
    <row r="679" spans="2:10">
      <c r="B679" s="79" t="s">
        <v>560</v>
      </c>
      <c r="C679" s="88"/>
      <c r="D679" s="5"/>
      <c r="E679" s="1"/>
      <c r="F679" s="5">
        <v>123</v>
      </c>
      <c r="G679" s="1">
        <f>F679-D678</f>
        <v>15</v>
      </c>
      <c r="H679" s="5"/>
      <c r="I679" s="5"/>
      <c r="J679" s="5"/>
    </row>
    <row r="680" spans="2:10">
      <c r="B680" s="89" t="s">
        <v>559</v>
      </c>
      <c r="C680" s="89" t="s">
        <v>425</v>
      </c>
      <c r="D680" s="13">
        <v>129</v>
      </c>
      <c r="E680" s="1">
        <v>120</v>
      </c>
      <c r="F680" s="1"/>
      <c r="G680" s="1">
        <f>E680-D680</f>
        <v>-9</v>
      </c>
      <c r="H680" s="5"/>
      <c r="I680" s="5"/>
      <c r="J680" s="5"/>
    </row>
    <row r="681" spans="2:10">
      <c r="B681" s="90"/>
      <c r="C681" s="90"/>
      <c r="D681" s="13">
        <v>129</v>
      </c>
      <c r="E681" s="1">
        <v>120</v>
      </c>
      <c r="F681" s="1"/>
      <c r="G681" s="1">
        <f t="shared" ref="G681:G683" si="64">E681-D681</f>
        <v>-9</v>
      </c>
      <c r="H681" s="5"/>
      <c r="I681" s="5"/>
      <c r="J681" s="5"/>
    </row>
    <row r="682" spans="2:10">
      <c r="B682" s="90"/>
      <c r="C682" s="90"/>
      <c r="D682" s="13">
        <v>115</v>
      </c>
      <c r="E682" s="1">
        <v>112</v>
      </c>
      <c r="F682" s="1"/>
      <c r="G682" s="1">
        <f t="shared" si="64"/>
        <v>-3</v>
      </c>
      <c r="H682" s="5"/>
      <c r="I682" s="5"/>
      <c r="J682" s="5"/>
    </row>
    <row r="683" spans="2:10">
      <c r="B683" s="90"/>
      <c r="C683" s="90"/>
      <c r="D683" s="13">
        <v>115</v>
      </c>
      <c r="E683" s="1">
        <v>112</v>
      </c>
      <c r="F683" s="1"/>
      <c r="G683" s="1">
        <f t="shared" si="64"/>
        <v>-3</v>
      </c>
      <c r="H683" s="5"/>
      <c r="I683" s="5"/>
      <c r="J683" s="5"/>
    </row>
    <row r="684" spans="2:10">
      <c r="B684" s="90"/>
      <c r="C684" s="90"/>
      <c r="D684" s="13">
        <v>122</v>
      </c>
      <c r="E684" s="1"/>
      <c r="F684" s="1">
        <v>129</v>
      </c>
      <c r="G684" s="1">
        <f>F684-D684</f>
        <v>7</v>
      </c>
      <c r="H684" s="5"/>
      <c r="I684" s="5"/>
      <c r="J684" s="5"/>
    </row>
    <row r="685" spans="2:10">
      <c r="B685" s="90"/>
      <c r="C685" s="90"/>
      <c r="D685" s="13">
        <v>122</v>
      </c>
      <c r="E685" s="1"/>
      <c r="F685" s="1">
        <v>129</v>
      </c>
      <c r="G685" s="1">
        <f t="shared" ref="G685:G687" si="65">F685-D685</f>
        <v>7</v>
      </c>
      <c r="H685" s="5"/>
      <c r="I685" s="5"/>
      <c r="J685" s="5"/>
    </row>
    <row r="686" spans="2:10">
      <c r="B686" s="90"/>
      <c r="C686" s="90"/>
      <c r="D686" s="13">
        <v>115</v>
      </c>
      <c r="E686" s="1"/>
      <c r="F686" s="1">
        <v>129</v>
      </c>
      <c r="G686" s="1">
        <f t="shared" si="65"/>
        <v>14</v>
      </c>
      <c r="H686" s="5"/>
      <c r="I686" s="5"/>
      <c r="J686" s="5"/>
    </row>
    <row r="687" spans="2:10">
      <c r="B687" s="90"/>
      <c r="C687" s="91"/>
      <c r="D687" s="13">
        <v>115</v>
      </c>
      <c r="E687" s="1"/>
      <c r="F687" s="1">
        <v>129</v>
      </c>
      <c r="G687" s="1">
        <f t="shared" si="65"/>
        <v>14</v>
      </c>
      <c r="H687" s="5"/>
      <c r="I687" s="5"/>
      <c r="J687" s="5"/>
    </row>
    <row r="688" spans="2:10">
      <c r="B688" s="90"/>
      <c r="C688" s="89" t="s">
        <v>375</v>
      </c>
      <c r="D688" s="13">
        <v>116.3</v>
      </c>
      <c r="E688" s="1">
        <v>110</v>
      </c>
      <c r="F688" s="1"/>
      <c r="G688" s="1">
        <f>E688-D688</f>
        <v>-6.2999999999999972</v>
      </c>
      <c r="H688" s="5"/>
      <c r="I688" s="5"/>
      <c r="J688" s="5"/>
    </row>
    <row r="689" spans="2:10">
      <c r="B689" s="91"/>
      <c r="C689" s="91"/>
      <c r="D689" s="13">
        <v>116.3</v>
      </c>
      <c r="E689" s="1">
        <v>110</v>
      </c>
      <c r="F689" s="1"/>
      <c r="G689" s="1">
        <f>E689-D689</f>
        <v>-6.2999999999999972</v>
      </c>
      <c r="H689" s="5"/>
      <c r="I689" s="5">
        <f>G680+G681+G682+G683+G684+G685+G686+G687+G688+G689</f>
        <v>5.4000000000000057</v>
      </c>
      <c r="J689" s="5">
        <f>I689*75</f>
        <v>405.00000000000045</v>
      </c>
    </row>
    <row r="690" spans="2:10">
      <c r="B690" s="89" t="s">
        <v>560</v>
      </c>
      <c r="C690" s="92" t="s">
        <v>375</v>
      </c>
      <c r="D690" s="13">
        <v>113</v>
      </c>
      <c r="E690" s="1"/>
      <c r="F690" s="1">
        <v>121</v>
      </c>
      <c r="G690" s="1">
        <f>F690-D690</f>
        <v>8</v>
      </c>
      <c r="H690" s="5"/>
      <c r="I690" s="5"/>
      <c r="J690" s="5"/>
    </row>
    <row r="691" spans="2:10">
      <c r="B691" s="90"/>
      <c r="C691" s="93"/>
      <c r="D691" s="13">
        <v>113</v>
      </c>
      <c r="E691" s="1"/>
      <c r="F691" s="1">
        <v>124.2</v>
      </c>
      <c r="G691" s="1">
        <f t="shared" ref="G691:G696" si="66">F691-D691</f>
        <v>11.200000000000003</v>
      </c>
      <c r="H691" s="5"/>
      <c r="I691" s="5"/>
      <c r="J691" s="5"/>
    </row>
    <row r="692" spans="2:10">
      <c r="B692" s="90"/>
      <c r="C692" s="93"/>
      <c r="D692" s="13">
        <v>113</v>
      </c>
      <c r="E692" s="1"/>
      <c r="F692" s="1">
        <v>129</v>
      </c>
      <c r="G692" s="1">
        <f t="shared" si="66"/>
        <v>16</v>
      </c>
      <c r="H692" s="5"/>
      <c r="I692" s="5"/>
      <c r="J692" s="5"/>
    </row>
    <row r="693" spans="2:10">
      <c r="B693" s="90"/>
      <c r="C693" s="94"/>
      <c r="D693" s="13">
        <v>113</v>
      </c>
      <c r="E693" s="1"/>
      <c r="F693" s="1">
        <v>132</v>
      </c>
      <c r="G693" s="1">
        <f t="shared" si="66"/>
        <v>19</v>
      </c>
      <c r="H693" s="5"/>
      <c r="I693" s="5"/>
      <c r="J693" s="5"/>
    </row>
    <row r="694" spans="2:10">
      <c r="B694" s="90"/>
      <c r="C694" s="89" t="s">
        <v>425</v>
      </c>
      <c r="D694" s="13">
        <v>95</v>
      </c>
      <c r="E694" s="1"/>
      <c r="F694" s="1">
        <v>106</v>
      </c>
      <c r="G694" s="1">
        <f t="shared" si="66"/>
        <v>11</v>
      </c>
      <c r="H694" s="5"/>
      <c r="I694" s="5"/>
      <c r="J694" s="5"/>
    </row>
    <row r="695" spans="2:10">
      <c r="B695" s="90"/>
      <c r="C695" s="90"/>
      <c r="D695" s="13">
        <v>95</v>
      </c>
      <c r="E695" s="1"/>
      <c r="F695" s="1">
        <v>110</v>
      </c>
      <c r="G695" s="1">
        <f t="shared" si="66"/>
        <v>15</v>
      </c>
      <c r="H695" s="5"/>
      <c r="I695" s="5"/>
      <c r="J695" s="5"/>
    </row>
    <row r="696" spans="2:10">
      <c r="B696" s="90"/>
      <c r="C696" s="90"/>
      <c r="D696" s="13">
        <v>95</v>
      </c>
      <c r="E696" s="1"/>
      <c r="F696" s="1">
        <v>115</v>
      </c>
      <c r="G696" s="1">
        <f t="shared" si="66"/>
        <v>20</v>
      </c>
      <c r="H696" s="5"/>
      <c r="I696" s="5"/>
      <c r="J696" s="5"/>
    </row>
    <row r="697" spans="2:10">
      <c r="B697" s="91"/>
      <c r="C697" s="91"/>
      <c r="D697" s="13">
        <v>95</v>
      </c>
      <c r="E697" s="1"/>
      <c r="F697" s="1"/>
      <c r="G697" s="1"/>
      <c r="H697" s="13" t="s">
        <v>13</v>
      </c>
      <c r="I697" s="5">
        <f>G679+G690+G691+G692+G694+G695+G696</f>
        <v>96.2</v>
      </c>
      <c r="J697" s="5">
        <f>I697*75</f>
        <v>7215</v>
      </c>
    </row>
    <row r="698" spans="2:10">
      <c r="B698" s="86" t="s">
        <v>562</v>
      </c>
      <c r="C698" s="83" t="s">
        <v>425</v>
      </c>
      <c r="D698" s="5"/>
      <c r="E698" s="1"/>
      <c r="F698" s="1">
        <v>148</v>
      </c>
      <c r="G698" s="1">
        <f>F698-D697</f>
        <v>53</v>
      </c>
      <c r="H698" s="5"/>
      <c r="I698" s="5"/>
      <c r="J698" s="5"/>
    </row>
    <row r="699" spans="2:10">
      <c r="B699" s="87"/>
      <c r="C699" s="89" t="s">
        <v>375</v>
      </c>
      <c r="D699" s="13">
        <v>110</v>
      </c>
      <c r="E699" s="1">
        <v>101</v>
      </c>
      <c r="F699" s="1"/>
      <c r="G699" s="1">
        <f>E699-D699</f>
        <v>-9</v>
      </c>
      <c r="H699" s="5"/>
      <c r="I699" s="5"/>
      <c r="J699" s="5"/>
    </row>
    <row r="700" spans="2:10">
      <c r="B700" s="87"/>
      <c r="C700" s="90"/>
      <c r="D700" s="13">
        <v>110</v>
      </c>
      <c r="E700" s="1">
        <v>101</v>
      </c>
      <c r="F700" s="1"/>
      <c r="G700" s="1">
        <f t="shared" ref="G700:G704" si="67">E700-D700</f>
        <v>-9</v>
      </c>
      <c r="H700" s="5"/>
      <c r="I700" s="5"/>
      <c r="J700" s="5"/>
    </row>
    <row r="701" spans="2:10">
      <c r="B701" s="87"/>
      <c r="C701" s="90"/>
      <c r="D701" s="13">
        <v>110</v>
      </c>
      <c r="E701" s="1">
        <v>101</v>
      </c>
      <c r="F701" s="1"/>
      <c r="G701" s="1">
        <f t="shared" si="67"/>
        <v>-9</v>
      </c>
      <c r="H701" s="5"/>
      <c r="I701" s="5"/>
      <c r="J701" s="5"/>
    </row>
    <row r="702" spans="2:10">
      <c r="B702" s="87"/>
      <c r="C702" s="90"/>
      <c r="D702" s="13">
        <v>110</v>
      </c>
      <c r="E702" s="1">
        <v>101</v>
      </c>
      <c r="F702" s="1"/>
      <c r="G702" s="1">
        <f t="shared" si="67"/>
        <v>-9</v>
      </c>
      <c r="H702" s="5"/>
      <c r="I702" s="5"/>
      <c r="J702" s="5"/>
    </row>
    <row r="703" spans="2:10">
      <c r="B703" s="87"/>
      <c r="C703" s="90"/>
      <c r="D703" s="13">
        <v>106.3</v>
      </c>
      <c r="E703" s="1">
        <v>99</v>
      </c>
      <c r="F703" s="1"/>
      <c r="G703" s="1">
        <f t="shared" si="67"/>
        <v>-7.2999999999999972</v>
      </c>
      <c r="H703" s="5"/>
      <c r="I703" s="5"/>
      <c r="J703" s="5"/>
    </row>
    <row r="704" spans="2:10">
      <c r="B704" s="87"/>
      <c r="C704" s="91"/>
      <c r="D704" s="13">
        <v>106.3</v>
      </c>
      <c r="E704" s="1">
        <v>99</v>
      </c>
      <c r="F704" s="1"/>
      <c r="G704" s="1">
        <f t="shared" si="67"/>
        <v>-7.2999999999999972</v>
      </c>
      <c r="H704" s="5"/>
      <c r="I704" s="5"/>
      <c r="J704" s="5"/>
    </row>
    <row r="705" spans="2:10">
      <c r="B705" s="87"/>
      <c r="C705" s="89" t="s">
        <v>425</v>
      </c>
      <c r="D705" s="13">
        <v>120</v>
      </c>
      <c r="E705" s="1"/>
      <c r="F705" s="1">
        <v>135</v>
      </c>
      <c r="G705" s="1">
        <f>F705-D705</f>
        <v>15</v>
      </c>
      <c r="H705" s="5"/>
      <c r="I705" s="5"/>
      <c r="J705" s="5"/>
    </row>
    <row r="706" spans="2:10">
      <c r="B706" s="87"/>
      <c r="C706" s="90"/>
      <c r="D706" s="13">
        <v>120</v>
      </c>
      <c r="E706" s="1"/>
      <c r="F706" s="1">
        <v>140</v>
      </c>
      <c r="G706" s="1">
        <f t="shared" ref="G706:G708" si="68">F706-D706</f>
        <v>20</v>
      </c>
      <c r="H706" s="5"/>
      <c r="I706" s="5"/>
      <c r="J706" s="5"/>
    </row>
    <row r="707" spans="2:10">
      <c r="B707" s="87"/>
      <c r="C707" s="90"/>
      <c r="D707" s="13">
        <v>120</v>
      </c>
      <c r="E707" s="1"/>
      <c r="F707" s="1">
        <v>144</v>
      </c>
      <c r="G707" s="1">
        <f t="shared" si="68"/>
        <v>24</v>
      </c>
      <c r="H707" s="5"/>
      <c r="I707" s="5"/>
      <c r="J707" s="5"/>
    </row>
    <row r="708" spans="2:10">
      <c r="B708" s="87"/>
      <c r="C708" s="91"/>
      <c r="D708" s="13">
        <v>120</v>
      </c>
      <c r="E708" s="1"/>
      <c r="F708" s="1">
        <v>148</v>
      </c>
      <c r="G708" s="1">
        <f t="shared" si="68"/>
        <v>28</v>
      </c>
      <c r="H708" s="5"/>
      <c r="I708" s="5"/>
      <c r="J708" s="5"/>
    </row>
    <row r="709" spans="2:10">
      <c r="B709" s="88"/>
      <c r="C709" s="85" t="s">
        <v>375</v>
      </c>
      <c r="D709" s="5">
        <v>82.5</v>
      </c>
      <c r="E709" s="1"/>
      <c r="F709" s="1"/>
      <c r="G709" s="1"/>
      <c r="H709" s="5" t="s">
        <v>13</v>
      </c>
      <c r="I709" s="5">
        <f>G698+G699+G700+G701+G702+G703+G704+G705+G706+G707+G708</f>
        <v>89.4</v>
      </c>
      <c r="J709" s="5">
        <f>I709*75</f>
        <v>6705</v>
      </c>
    </row>
    <row r="710" spans="2:10">
      <c r="B710" s="86" t="s">
        <v>563</v>
      </c>
      <c r="C710" s="89" t="s">
        <v>425</v>
      </c>
      <c r="D710" s="13">
        <v>148</v>
      </c>
      <c r="E710" s="1"/>
      <c r="F710" s="1">
        <v>156</v>
      </c>
      <c r="G710" s="1">
        <f>F710-D710</f>
        <v>8</v>
      </c>
      <c r="H710" s="5"/>
      <c r="I710" s="5"/>
      <c r="J710" s="5"/>
    </row>
    <row r="711" spans="2:10">
      <c r="B711" s="87"/>
      <c r="C711" s="90"/>
      <c r="D711" s="13">
        <v>148</v>
      </c>
      <c r="E711" s="1"/>
      <c r="F711" s="1">
        <v>160.69999999999999</v>
      </c>
      <c r="G711" s="1">
        <f t="shared" ref="G711:G713" si="69">F711-D711</f>
        <v>12.699999999999989</v>
      </c>
      <c r="H711" s="5"/>
      <c r="I711" s="5"/>
      <c r="J711" s="5"/>
    </row>
    <row r="712" spans="2:10">
      <c r="B712" s="87"/>
      <c r="C712" s="90"/>
      <c r="D712" s="13">
        <v>148</v>
      </c>
      <c r="E712" s="1"/>
      <c r="F712" s="1">
        <v>173</v>
      </c>
      <c r="G712" s="1">
        <f t="shared" si="69"/>
        <v>25</v>
      </c>
      <c r="H712" s="5"/>
      <c r="I712" s="5"/>
      <c r="J712" s="5"/>
    </row>
    <row r="713" spans="2:10">
      <c r="B713" s="87"/>
      <c r="C713" s="91"/>
      <c r="D713" s="13">
        <v>148</v>
      </c>
      <c r="E713" s="1"/>
      <c r="F713" s="1">
        <v>173</v>
      </c>
      <c r="G713" s="1">
        <f t="shared" si="69"/>
        <v>25</v>
      </c>
      <c r="H713" s="5"/>
      <c r="I713" s="5"/>
      <c r="J713" s="5"/>
    </row>
    <row r="714" spans="2:10">
      <c r="B714" s="87"/>
      <c r="C714" s="86" t="s">
        <v>375</v>
      </c>
      <c r="D714" s="13">
        <v>62</v>
      </c>
      <c r="E714" s="1">
        <v>55</v>
      </c>
      <c r="F714" s="1"/>
      <c r="G714" s="1">
        <f>E714-D714</f>
        <v>-7</v>
      </c>
      <c r="H714" s="5"/>
      <c r="I714" s="5"/>
      <c r="J714" s="5"/>
    </row>
    <row r="715" spans="2:10">
      <c r="B715" s="87"/>
      <c r="C715" s="87"/>
      <c r="D715" s="13">
        <v>62</v>
      </c>
      <c r="E715" s="1">
        <v>55</v>
      </c>
      <c r="F715" s="1"/>
      <c r="G715" s="1">
        <f>E715-D715</f>
        <v>-7</v>
      </c>
      <c r="H715" s="5"/>
      <c r="I715" s="5"/>
      <c r="J715" s="5"/>
    </row>
    <row r="716" spans="2:10">
      <c r="B716" s="87"/>
      <c r="C716" s="87"/>
      <c r="D716" s="13">
        <v>58</v>
      </c>
      <c r="E716" s="1"/>
      <c r="F716" s="1">
        <v>67.5</v>
      </c>
      <c r="G716" s="1">
        <f>F716-D716</f>
        <v>9.5</v>
      </c>
      <c r="H716" s="5"/>
      <c r="I716" s="5"/>
      <c r="J716" s="5"/>
    </row>
    <row r="717" spans="2:10">
      <c r="B717" s="87"/>
      <c r="C717" s="87"/>
      <c r="D717" s="13">
        <v>58</v>
      </c>
      <c r="E717" s="1"/>
      <c r="F717" s="1">
        <v>70</v>
      </c>
      <c r="G717" s="1">
        <f t="shared" ref="G717:G718" si="70">F717-D717</f>
        <v>12</v>
      </c>
      <c r="H717" s="5"/>
      <c r="I717" s="5"/>
      <c r="J717" s="5"/>
    </row>
    <row r="718" spans="2:10">
      <c r="B718" s="87"/>
      <c r="C718" s="87"/>
      <c r="D718" s="13">
        <v>58</v>
      </c>
      <c r="E718" s="1"/>
      <c r="F718" s="1">
        <v>76</v>
      </c>
      <c r="G718" s="1">
        <f t="shared" si="70"/>
        <v>18</v>
      </c>
      <c r="H718" s="5"/>
      <c r="I718" s="5"/>
      <c r="J718" s="5"/>
    </row>
    <row r="719" spans="2:10">
      <c r="B719" s="88"/>
      <c r="C719" s="88"/>
      <c r="D719" s="5">
        <v>58</v>
      </c>
      <c r="E719" s="1"/>
      <c r="F719" s="1"/>
      <c r="G719" s="1"/>
      <c r="H719" s="5" t="s">
        <v>13</v>
      </c>
      <c r="I719" s="5">
        <f>G710+G711+G712+G714+G715+G716+G717+G718</f>
        <v>71.199999999999989</v>
      </c>
      <c r="J719" s="5">
        <f>I719*75</f>
        <v>5339.9999999999991</v>
      </c>
    </row>
    <row r="720" spans="2:10">
      <c r="B720" s="1"/>
      <c r="C720" s="1"/>
      <c r="D720" s="1"/>
      <c r="E720" s="1"/>
      <c r="F720" s="1"/>
      <c r="G720" s="5">
        <f>SUM(G631:G719)</f>
        <v>777.80000000000018</v>
      </c>
      <c r="H720" s="5">
        <f>G720*75</f>
        <v>58335.000000000015</v>
      </c>
      <c r="I720" s="1"/>
      <c r="J720" s="1"/>
    </row>
  </sheetData>
  <mergeCells count="225">
    <mergeCell ref="B710:B719"/>
    <mergeCell ref="C710:C713"/>
    <mergeCell ref="C714:C719"/>
    <mergeCell ref="C690:C693"/>
    <mergeCell ref="C694:C697"/>
    <mergeCell ref="C667:C679"/>
    <mergeCell ref="C491:C492"/>
    <mergeCell ref="C493:C494"/>
    <mergeCell ref="C495:C498"/>
    <mergeCell ref="B609:B620"/>
    <mergeCell ref="C609:C616"/>
    <mergeCell ref="C617:C620"/>
    <mergeCell ref="C552:C553"/>
    <mergeCell ref="B546:B549"/>
    <mergeCell ref="C546:C549"/>
    <mergeCell ref="B534:B545"/>
    <mergeCell ref="C534:C540"/>
    <mergeCell ref="B550:B551"/>
    <mergeCell ref="B552:B553"/>
    <mergeCell ref="C550:C551"/>
    <mergeCell ref="C511:C522"/>
    <mergeCell ref="C680:C687"/>
    <mergeCell ref="C688:C689"/>
    <mergeCell ref="B680:B689"/>
    <mergeCell ref="B667:B678"/>
    <mergeCell ref="B445:B451"/>
    <mergeCell ref="B314:B320"/>
    <mergeCell ref="C330:C333"/>
    <mergeCell ref="C334:C335"/>
    <mergeCell ref="C336:C337"/>
    <mergeCell ref="C388:C394"/>
    <mergeCell ref="B429:B438"/>
    <mergeCell ref="C429:C431"/>
    <mergeCell ref="B321:B329"/>
    <mergeCell ref="C321:C324"/>
    <mergeCell ref="C325:C329"/>
    <mergeCell ref="C395:C416"/>
    <mergeCell ref="C346:C347"/>
    <mergeCell ref="C315:C316"/>
    <mergeCell ref="C317:C318"/>
    <mergeCell ref="C319:C320"/>
    <mergeCell ref="B439:B444"/>
    <mergeCell ref="C439:C444"/>
    <mergeCell ref="C445:C449"/>
    <mergeCell ref="C450:C451"/>
    <mergeCell ref="B330:B337"/>
    <mergeCell ref="C241:C242"/>
    <mergeCell ref="C243:C244"/>
    <mergeCell ref="B245:B250"/>
    <mergeCell ref="C245:C250"/>
    <mergeCell ref="B259:B272"/>
    <mergeCell ref="C259:C260"/>
    <mergeCell ref="C432:C438"/>
    <mergeCell ref="B395:B416"/>
    <mergeCell ref="C362:C371"/>
    <mergeCell ref="B372:B394"/>
    <mergeCell ref="C425:C428"/>
    <mergeCell ref="C261:C268"/>
    <mergeCell ref="C269:C272"/>
    <mergeCell ref="C302:C305"/>
    <mergeCell ref="C306:C313"/>
    <mergeCell ref="B283:B289"/>
    <mergeCell ref="C279:C285"/>
    <mergeCell ref="C286:C287"/>
    <mergeCell ref="C288:C289"/>
    <mergeCell ref="B296:B301"/>
    <mergeCell ref="C296:C297"/>
    <mergeCell ref="C298:C299"/>
    <mergeCell ref="C300:C301"/>
    <mergeCell ref="C290:C295"/>
    <mergeCell ref="C165:C167"/>
    <mergeCell ref="B338:B339"/>
    <mergeCell ref="C338:C339"/>
    <mergeCell ref="C340:C341"/>
    <mergeCell ref="B417:B428"/>
    <mergeCell ref="C417:C420"/>
    <mergeCell ref="C421:C424"/>
    <mergeCell ref="C348:C353"/>
    <mergeCell ref="B354:B371"/>
    <mergeCell ref="C354:C361"/>
    <mergeCell ref="C376:C387"/>
    <mergeCell ref="B340:B353"/>
    <mergeCell ref="B218:B238"/>
    <mergeCell ref="C218:C219"/>
    <mergeCell ref="C220:C221"/>
    <mergeCell ref="C222:C229"/>
    <mergeCell ref="C230:C231"/>
    <mergeCell ref="C232:C233"/>
    <mergeCell ref="C234:C236"/>
    <mergeCell ref="C237:C238"/>
    <mergeCell ref="B239:B244"/>
    <mergeCell ref="C342:C345"/>
    <mergeCell ref="C372:C375"/>
    <mergeCell ref="C239:C240"/>
    <mergeCell ref="C66:C68"/>
    <mergeCell ref="C251:C254"/>
    <mergeCell ref="C255:C256"/>
    <mergeCell ref="C114:C115"/>
    <mergeCell ref="C116:C117"/>
    <mergeCell ref="C257:C258"/>
    <mergeCell ref="B251:B258"/>
    <mergeCell ref="C181:C186"/>
    <mergeCell ref="C187:C189"/>
    <mergeCell ref="C190:C192"/>
    <mergeCell ref="C193:C195"/>
    <mergeCell ref="C141:C160"/>
    <mergeCell ref="B205:B217"/>
    <mergeCell ref="B71:B86"/>
    <mergeCell ref="C86:C90"/>
    <mergeCell ref="C91:C94"/>
    <mergeCell ref="B111:B118"/>
    <mergeCell ref="C111:C113"/>
    <mergeCell ref="B121:B125"/>
    <mergeCell ref="C122:C123"/>
    <mergeCell ref="C124:C125"/>
    <mergeCell ref="C209:C217"/>
    <mergeCell ref="B126:B140"/>
    <mergeCell ref="C126:C128"/>
    <mergeCell ref="B11:B20"/>
    <mergeCell ref="C11:C20"/>
    <mergeCell ref="B33:B40"/>
    <mergeCell ref="C33:C34"/>
    <mergeCell ref="C35:C36"/>
    <mergeCell ref="C37:C40"/>
    <mergeCell ref="B27:B30"/>
    <mergeCell ref="B31:B32"/>
    <mergeCell ref="C31:C32"/>
    <mergeCell ref="C21:C26"/>
    <mergeCell ref="C27:C30"/>
    <mergeCell ref="C41:C48"/>
    <mergeCell ref="C49:C50"/>
    <mergeCell ref="C103:C104"/>
    <mergeCell ref="C105:C106"/>
    <mergeCell ref="C97:C98"/>
    <mergeCell ref="C118:C121"/>
    <mergeCell ref="B165:B186"/>
    <mergeCell ref="C179:C180"/>
    <mergeCell ref="B49:B50"/>
    <mergeCell ref="C132:C140"/>
    <mergeCell ref="C71:C73"/>
    <mergeCell ref="C74:C78"/>
    <mergeCell ref="C79:C81"/>
    <mergeCell ref="C84:C85"/>
    <mergeCell ref="C95:C96"/>
    <mergeCell ref="C69:C70"/>
    <mergeCell ref="B62:B70"/>
    <mergeCell ref="C62:C65"/>
    <mergeCell ref="C99:C102"/>
    <mergeCell ref="B95:B110"/>
    <mergeCell ref="B51:B61"/>
    <mergeCell ref="C53:C56"/>
    <mergeCell ref="C59:C61"/>
    <mergeCell ref="C107:C110"/>
    <mergeCell ref="C129:C131"/>
    <mergeCell ref="C168:C178"/>
    <mergeCell ref="C82:C83"/>
    <mergeCell ref="B141:B164"/>
    <mergeCell ref="C161:C164"/>
    <mergeCell ref="C501:C506"/>
    <mergeCell ref="B491:B499"/>
    <mergeCell ref="B302:B313"/>
    <mergeCell ref="B589:B596"/>
    <mergeCell ref="C589:C596"/>
    <mergeCell ref="B554:B563"/>
    <mergeCell ref="B187:B201"/>
    <mergeCell ref="C199:C201"/>
    <mergeCell ref="C554:C563"/>
    <mergeCell ref="C564:C570"/>
    <mergeCell ref="B566:B572"/>
    <mergeCell ref="C571:C572"/>
    <mergeCell ref="C541:C545"/>
    <mergeCell ref="B581:B588"/>
    <mergeCell ref="C581:C586"/>
    <mergeCell ref="C587:C588"/>
    <mergeCell ref="B573:B580"/>
    <mergeCell ref="C573:C578"/>
    <mergeCell ref="C579:C580"/>
    <mergeCell ref="C202:C208"/>
    <mergeCell ref="C196:C198"/>
    <mergeCell ref="B290:B295"/>
    <mergeCell ref="B597:B608"/>
    <mergeCell ref="C597:C608"/>
    <mergeCell ref="I488:J489"/>
    <mergeCell ref="C452:C456"/>
    <mergeCell ref="C457:C458"/>
    <mergeCell ref="C459:C462"/>
    <mergeCell ref="C463:C474"/>
    <mergeCell ref="C475:C476"/>
    <mergeCell ref="B529:B533"/>
    <mergeCell ref="C529:C530"/>
    <mergeCell ref="C531:C533"/>
    <mergeCell ref="B523:B528"/>
    <mergeCell ref="C523:C528"/>
    <mergeCell ref="B477:B484"/>
    <mergeCell ref="C477:C479"/>
    <mergeCell ref="C480:C482"/>
    <mergeCell ref="C483:C484"/>
    <mergeCell ref="C499:C500"/>
    <mergeCell ref="B459:B476"/>
    <mergeCell ref="B507:B522"/>
    <mergeCell ref="C507:C510"/>
    <mergeCell ref="B698:B709"/>
    <mergeCell ref="C699:C704"/>
    <mergeCell ref="C705:C708"/>
    <mergeCell ref="B452:B458"/>
    <mergeCell ref="B500:B506"/>
    <mergeCell ref="B657:B666"/>
    <mergeCell ref="C657:C662"/>
    <mergeCell ref="C663:C666"/>
    <mergeCell ref="I628:J629"/>
    <mergeCell ref="B631:B638"/>
    <mergeCell ref="C631:C632"/>
    <mergeCell ref="C633:C634"/>
    <mergeCell ref="C635:C638"/>
    <mergeCell ref="B621:B624"/>
    <mergeCell ref="C621:C624"/>
    <mergeCell ref="B653:B656"/>
    <mergeCell ref="C653:C656"/>
    <mergeCell ref="B645:B652"/>
    <mergeCell ref="C645:C646"/>
    <mergeCell ref="C647:C652"/>
    <mergeCell ref="B639:B644"/>
    <mergeCell ref="C639:C642"/>
    <mergeCell ref="C643:C644"/>
    <mergeCell ref="B690:B69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M460"/>
  <sheetViews>
    <sheetView topLeftCell="A437" workbookViewId="0">
      <selection activeCell="K460" sqref="K460"/>
    </sheetView>
  </sheetViews>
  <sheetFormatPr defaultRowHeight="15"/>
  <cols>
    <col min="2" max="2" width="11.7109375" customWidth="1"/>
    <col min="3" max="3" width="13" customWidth="1"/>
  </cols>
  <sheetData>
    <row r="1" spans="2:13" s="9" customFormat="1">
      <c r="B1" s="5" t="s">
        <v>15</v>
      </c>
      <c r="C1" s="5">
        <v>2018</v>
      </c>
      <c r="D1" s="13"/>
      <c r="E1" s="13"/>
      <c r="F1" s="13"/>
      <c r="G1" s="13"/>
      <c r="H1" s="13"/>
      <c r="I1" s="13"/>
      <c r="J1" s="10"/>
      <c r="K1" s="10"/>
      <c r="L1" s="10"/>
      <c r="M1" s="10"/>
    </row>
    <row r="2" spans="2:13" s="9" customFormat="1">
      <c r="B2" s="11"/>
      <c r="C2" s="11"/>
      <c r="D2" s="11"/>
      <c r="E2" s="11"/>
      <c r="F2" s="11"/>
      <c r="G2" s="11"/>
      <c r="H2" s="11" t="s">
        <v>4</v>
      </c>
      <c r="I2" s="11"/>
      <c r="J2" s="10"/>
      <c r="K2" s="10"/>
      <c r="L2" s="10"/>
      <c r="M2" s="10"/>
    </row>
    <row r="3" spans="2:13" s="9" customFormat="1">
      <c r="B3" s="12" t="s">
        <v>0</v>
      </c>
      <c r="C3" s="12" t="s">
        <v>5</v>
      </c>
      <c r="D3" s="12" t="s">
        <v>2</v>
      </c>
      <c r="E3" s="12" t="s">
        <v>6</v>
      </c>
      <c r="F3" s="12" t="s">
        <v>3</v>
      </c>
      <c r="G3" s="12" t="s">
        <v>7</v>
      </c>
      <c r="H3" s="12" t="s">
        <v>8</v>
      </c>
      <c r="I3" s="12" t="s">
        <v>9</v>
      </c>
      <c r="J3" s="10"/>
      <c r="K3" s="10"/>
      <c r="L3" s="10"/>
      <c r="M3" s="10"/>
    </row>
    <row r="4" spans="2:13" s="9" customFormat="1">
      <c r="B4" s="92" t="s">
        <v>447</v>
      </c>
      <c r="C4" s="92" t="s">
        <v>444</v>
      </c>
      <c r="D4" s="13">
        <v>10500</v>
      </c>
      <c r="E4" s="13">
        <v>10530</v>
      </c>
      <c r="F4" s="13"/>
      <c r="G4" s="13"/>
      <c r="H4" s="13">
        <f>E4-D4</f>
        <v>30</v>
      </c>
      <c r="I4" s="13"/>
      <c r="J4" s="10"/>
      <c r="K4" s="10"/>
      <c r="L4" s="10"/>
      <c r="M4" s="10"/>
    </row>
    <row r="5" spans="2:13" s="9" customFormat="1">
      <c r="B5" s="94"/>
      <c r="C5" s="94"/>
      <c r="D5" s="13">
        <v>10487</v>
      </c>
      <c r="E5" s="13">
        <v>10530</v>
      </c>
      <c r="F5" s="13"/>
      <c r="G5" s="13"/>
      <c r="H5" s="13">
        <f>E5-D5</f>
        <v>43</v>
      </c>
      <c r="I5" s="13"/>
      <c r="J5" s="10"/>
      <c r="K5" s="10"/>
      <c r="L5" s="10"/>
      <c r="M5" s="10"/>
    </row>
    <row r="6" spans="2:13" s="9" customFormat="1">
      <c r="B6" s="92" t="s">
        <v>449</v>
      </c>
      <c r="C6" s="92" t="s">
        <v>444</v>
      </c>
      <c r="D6" s="13">
        <v>10455</v>
      </c>
      <c r="E6" s="13">
        <v>10490</v>
      </c>
      <c r="F6" s="13"/>
      <c r="G6" s="13"/>
      <c r="H6" s="13">
        <f>E6-D6</f>
        <v>35</v>
      </c>
      <c r="I6" s="13"/>
      <c r="J6" s="10"/>
      <c r="K6" s="10"/>
      <c r="L6" s="10"/>
      <c r="M6" s="10"/>
    </row>
    <row r="7" spans="2:13" s="9" customFormat="1">
      <c r="B7" s="93"/>
      <c r="C7" s="93"/>
      <c r="D7" s="13">
        <v>10445</v>
      </c>
      <c r="E7" s="13">
        <v>10490</v>
      </c>
      <c r="F7" s="13"/>
      <c r="G7" s="13"/>
      <c r="H7" s="13">
        <f>E7-D7</f>
        <v>45</v>
      </c>
      <c r="I7" s="13"/>
      <c r="J7" s="10"/>
      <c r="K7" s="10"/>
      <c r="L7" s="10"/>
      <c r="M7" s="10"/>
    </row>
    <row r="8" spans="2:13" s="9" customFormat="1">
      <c r="B8" s="93"/>
      <c r="C8" s="93"/>
      <c r="D8" s="13"/>
      <c r="E8" s="13">
        <v>10469</v>
      </c>
      <c r="F8" s="13"/>
      <c r="G8" s="13">
        <v>10483</v>
      </c>
      <c r="H8" s="13">
        <f>E8-G8</f>
        <v>-14</v>
      </c>
      <c r="I8" s="13"/>
      <c r="J8" s="10"/>
      <c r="K8" s="10"/>
      <c r="L8" s="10"/>
      <c r="M8" s="10"/>
    </row>
    <row r="9" spans="2:13" s="9" customFormat="1">
      <c r="B9" s="93"/>
      <c r="C9" s="93"/>
      <c r="D9" s="13"/>
      <c r="E9" s="13">
        <v>10469</v>
      </c>
      <c r="F9" s="13"/>
      <c r="G9" s="13">
        <v>10483</v>
      </c>
      <c r="H9" s="13">
        <f>E9-G9</f>
        <v>-14</v>
      </c>
      <c r="I9" s="13"/>
      <c r="J9" s="10"/>
      <c r="K9" s="10"/>
      <c r="L9" s="10"/>
      <c r="M9" s="10"/>
    </row>
    <row r="10" spans="2:13" s="9" customFormat="1">
      <c r="B10" s="93"/>
      <c r="C10" s="93"/>
      <c r="D10" s="13">
        <v>10445</v>
      </c>
      <c r="E10" s="13">
        <v>10468</v>
      </c>
      <c r="F10" s="13"/>
      <c r="G10" s="13"/>
      <c r="H10" s="13">
        <f>E10-D10</f>
        <v>23</v>
      </c>
      <c r="I10" s="13"/>
      <c r="J10" s="10"/>
      <c r="K10" s="10"/>
      <c r="L10" s="10"/>
      <c r="M10" s="10"/>
    </row>
    <row r="11" spans="2:13" s="9" customFormat="1">
      <c r="B11" s="93"/>
      <c r="C11" s="93"/>
      <c r="D11" s="13">
        <v>10445</v>
      </c>
      <c r="E11" s="13">
        <v>10468</v>
      </c>
      <c r="F11" s="13"/>
      <c r="G11" s="13"/>
      <c r="H11" s="13">
        <f>E11-D11</f>
        <v>23</v>
      </c>
      <c r="I11" s="13"/>
      <c r="J11" s="10"/>
      <c r="K11" s="10"/>
      <c r="L11" s="10"/>
      <c r="M11" s="10"/>
    </row>
    <row r="12" spans="2:13" s="9" customFormat="1">
      <c r="B12" s="93"/>
      <c r="C12" s="93"/>
      <c r="D12" s="13">
        <v>10437</v>
      </c>
      <c r="E12" s="13">
        <v>10468</v>
      </c>
      <c r="F12" s="13"/>
      <c r="G12" s="13"/>
      <c r="H12" s="13">
        <f>E12-D12</f>
        <v>31</v>
      </c>
      <c r="I12" s="13"/>
      <c r="J12" s="10"/>
      <c r="K12" s="10"/>
      <c r="L12" s="10"/>
      <c r="M12" s="10"/>
    </row>
    <row r="13" spans="2:13" s="9" customFormat="1">
      <c r="B13" s="94"/>
      <c r="C13" s="94"/>
      <c r="D13" s="13">
        <v>10437</v>
      </c>
      <c r="E13" s="13">
        <v>10468</v>
      </c>
      <c r="F13" s="13"/>
      <c r="G13" s="13"/>
      <c r="H13" s="13">
        <f>E13-D13</f>
        <v>31</v>
      </c>
      <c r="I13" s="13"/>
      <c r="J13" s="10"/>
      <c r="K13" s="10"/>
      <c r="L13" s="10"/>
      <c r="M13" s="10"/>
    </row>
    <row r="14" spans="2:13" s="9" customFormat="1">
      <c r="B14" s="13" t="s">
        <v>449</v>
      </c>
      <c r="C14" s="89" t="s">
        <v>444</v>
      </c>
      <c r="D14" s="13">
        <v>10475</v>
      </c>
      <c r="E14" s="13"/>
      <c r="F14" s="13"/>
      <c r="G14" s="13"/>
      <c r="H14" s="13"/>
      <c r="I14" s="13" t="s">
        <v>13</v>
      </c>
      <c r="J14" s="10"/>
      <c r="K14" s="10"/>
      <c r="L14" s="10"/>
      <c r="M14" s="10"/>
    </row>
    <row r="15" spans="2:13" s="9" customFormat="1">
      <c r="B15" s="13" t="s">
        <v>451</v>
      </c>
      <c r="C15" s="90"/>
      <c r="D15" s="13"/>
      <c r="E15" s="13"/>
      <c r="F15" s="13">
        <v>10511</v>
      </c>
      <c r="G15" s="13"/>
      <c r="H15" s="13">
        <f>F15-D14</f>
        <v>36</v>
      </c>
      <c r="I15" s="13"/>
      <c r="J15" s="10"/>
      <c r="K15" s="10"/>
      <c r="L15" s="10"/>
      <c r="M15" s="10"/>
    </row>
    <row r="16" spans="2:13" s="9" customFormat="1">
      <c r="B16" s="13" t="s">
        <v>449</v>
      </c>
      <c r="C16" s="90"/>
      <c r="D16" s="13">
        <v>10475</v>
      </c>
      <c r="E16" s="13"/>
      <c r="F16" s="13"/>
      <c r="G16" s="13"/>
      <c r="H16" s="13"/>
      <c r="I16" s="13" t="s">
        <v>13</v>
      </c>
      <c r="J16" s="10"/>
      <c r="K16" s="10"/>
      <c r="L16" s="10"/>
      <c r="M16" s="10"/>
    </row>
    <row r="17" spans="2:13" s="9" customFormat="1">
      <c r="B17" s="89" t="s">
        <v>451</v>
      </c>
      <c r="C17" s="90"/>
      <c r="D17" s="13"/>
      <c r="E17" s="13"/>
      <c r="F17" s="13">
        <v>10540</v>
      </c>
      <c r="G17" s="13"/>
      <c r="H17" s="13">
        <f>F17-D16</f>
        <v>65</v>
      </c>
      <c r="I17" s="13"/>
      <c r="J17" s="10"/>
      <c r="K17" s="10"/>
      <c r="L17" s="10"/>
      <c r="M17" s="10"/>
    </row>
    <row r="18" spans="2:13" s="9" customFormat="1">
      <c r="B18" s="90"/>
      <c r="C18" s="90"/>
      <c r="D18" s="13">
        <v>10511</v>
      </c>
      <c r="E18" s="13"/>
      <c r="F18" s="13"/>
      <c r="G18" s="13">
        <v>10500</v>
      </c>
      <c r="H18" s="13">
        <f>G18-D18</f>
        <v>-11</v>
      </c>
      <c r="I18" s="13"/>
      <c r="J18" s="10"/>
      <c r="K18" s="10"/>
      <c r="L18" s="10"/>
      <c r="M18" s="10"/>
    </row>
    <row r="19" spans="2:13" s="9" customFormat="1">
      <c r="B19" s="91"/>
      <c r="C19" s="91"/>
      <c r="D19" s="13">
        <v>10511</v>
      </c>
      <c r="E19" s="13"/>
      <c r="F19" s="13"/>
      <c r="G19" s="13">
        <v>10500</v>
      </c>
      <c r="H19" s="13">
        <f>G19-D19</f>
        <v>-11</v>
      </c>
      <c r="I19" s="13"/>
      <c r="J19" s="10"/>
      <c r="K19" s="10"/>
      <c r="L19" s="10"/>
      <c r="M19" s="10"/>
    </row>
    <row r="20" spans="2:13" s="9" customFormat="1">
      <c r="B20" s="92" t="s">
        <v>452</v>
      </c>
      <c r="C20" s="92" t="s">
        <v>444</v>
      </c>
      <c r="D20" s="13">
        <v>10485</v>
      </c>
      <c r="E20" s="13"/>
      <c r="F20" s="13">
        <v>10509</v>
      </c>
      <c r="G20" s="13"/>
      <c r="H20" s="13">
        <f t="shared" ref="H20:H27" si="0">F20-D20</f>
        <v>24</v>
      </c>
      <c r="I20" s="13"/>
      <c r="J20" s="10"/>
      <c r="K20" s="10"/>
      <c r="L20" s="10"/>
      <c r="M20" s="10"/>
    </row>
    <row r="21" spans="2:13" s="9" customFormat="1">
      <c r="B21" s="93"/>
      <c r="C21" s="93"/>
      <c r="D21" s="13">
        <v>10485</v>
      </c>
      <c r="E21" s="13"/>
      <c r="F21" s="13">
        <v>10520</v>
      </c>
      <c r="G21" s="13"/>
      <c r="H21" s="13">
        <f t="shared" si="0"/>
        <v>35</v>
      </c>
      <c r="I21" s="13"/>
      <c r="J21" s="10"/>
      <c r="K21" s="10"/>
      <c r="L21" s="10"/>
      <c r="M21" s="10"/>
    </row>
    <row r="22" spans="2:13" s="9" customFormat="1">
      <c r="B22" s="93"/>
      <c r="C22" s="93"/>
      <c r="D22" s="13">
        <v>10483</v>
      </c>
      <c r="E22" s="13"/>
      <c r="F22" s="13">
        <v>10530</v>
      </c>
      <c r="G22" s="13"/>
      <c r="H22" s="13">
        <f t="shared" si="0"/>
        <v>47</v>
      </c>
      <c r="I22" s="13"/>
      <c r="J22" s="10"/>
      <c r="K22" s="10"/>
      <c r="L22" s="10"/>
      <c r="M22" s="10"/>
    </row>
    <row r="23" spans="2:13" s="9" customFormat="1">
      <c r="B23" s="94"/>
      <c r="C23" s="94"/>
      <c r="D23" s="13">
        <v>10483</v>
      </c>
      <c r="E23" s="13"/>
      <c r="F23" s="13">
        <v>10530</v>
      </c>
      <c r="G23" s="13"/>
      <c r="H23" s="13">
        <f t="shared" si="0"/>
        <v>47</v>
      </c>
      <c r="I23" s="1"/>
      <c r="J23" s="10"/>
      <c r="K23" s="10"/>
      <c r="L23" s="10"/>
      <c r="M23" s="10"/>
    </row>
    <row r="24" spans="2:13" s="9" customFormat="1">
      <c r="B24" s="92" t="s">
        <v>454</v>
      </c>
      <c r="C24" s="92" t="s">
        <v>444</v>
      </c>
      <c r="D24" s="13">
        <v>10542</v>
      </c>
      <c r="E24" s="13"/>
      <c r="F24" s="13">
        <v>10565</v>
      </c>
      <c r="G24" s="13"/>
      <c r="H24" s="13">
        <f t="shared" si="0"/>
        <v>23</v>
      </c>
      <c r="I24" s="1"/>
      <c r="J24" s="10"/>
      <c r="K24" s="10"/>
      <c r="L24" s="10"/>
      <c r="M24" s="10"/>
    </row>
    <row r="25" spans="2:13" s="9" customFormat="1">
      <c r="B25" s="93"/>
      <c r="C25" s="93"/>
      <c r="D25" s="13">
        <v>10542</v>
      </c>
      <c r="E25" s="13"/>
      <c r="F25" s="13">
        <v>10570</v>
      </c>
      <c r="G25" s="13"/>
      <c r="H25" s="13">
        <f t="shared" si="0"/>
        <v>28</v>
      </c>
      <c r="I25" s="1"/>
      <c r="J25" s="10"/>
      <c r="K25" s="10"/>
      <c r="L25" s="10"/>
      <c r="M25" s="10"/>
    </row>
    <row r="26" spans="2:13" s="9" customFormat="1">
      <c r="B26" s="93"/>
      <c r="C26" s="93"/>
      <c r="D26" s="13">
        <v>10542</v>
      </c>
      <c r="E26" s="13"/>
      <c r="F26" s="13">
        <v>10570</v>
      </c>
      <c r="G26" s="13"/>
      <c r="H26" s="13">
        <f t="shared" si="0"/>
        <v>28</v>
      </c>
      <c r="I26" s="1"/>
      <c r="J26" s="10"/>
      <c r="K26" s="10"/>
      <c r="L26" s="10"/>
      <c r="M26" s="10"/>
    </row>
    <row r="27" spans="2:13" s="9" customFormat="1">
      <c r="B27" s="94"/>
      <c r="C27" s="94"/>
      <c r="D27" s="13">
        <v>10542</v>
      </c>
      <c r="E27" s="13"/>
      <c r="F27" s="13">
        <v>10570</v>
      </c>
      <c r="G27" s="13"/>
      <c r="H27" s="13">
        <f t="shared" si="0"/>
        <v>28</v>
      </c>
      <c r="I27" s="1"/>
      <c r="J27" s="10"/>
      <c r="K27" s="10"/>
      <c r="L27" s="10"/>
      <c r="M27" s="10"/>
    </row>
    <row r="28" spans="2:13" s="9" customFormat="1">
      <c r="B28" s="41" t="s">
        <v>454</v>
      </c>
      <c r="C28" s="41" t="s">
        <v>444</v>
      </c>
      <c r="D28" s="13">
        <v>10542</v>
      </c>
      <c r="E28" s="13"/>
      <c r="F28" s="13"/>
      <c r="G28" s="13"/>
      <c r="H28" s="13"/>
      <c r="I28" s="13" t="s">
        <v>13</v>
      </c>
      <c r="J28" s="10"/>
      <c r="K28" s="10"/>
      <c r="L28" s="10"/>
      <c r="M28" s="10"/>
    </row>
    <row r="29" spans="2:13" s="9" customFormat="1">
      <c r="B29" s="41" t="s">
        <v>455</v>
      </c>
      <c r="C29" s="41"/>
      <c r="D29" s="13"/>
      <c r="E29" s="13"/>
      <c r="F29" s="13">
        <v>10620</v>
      </c>
      <c r="G29" s="13"/>
      <c r="H29" s="13">
        <f>F29-D28</f>
        <v>78</v>
      </c>
      <c r="I29" s="13"/>
      <c r="J29" s="10"/>
      <c r="K29" s="10"/>
      <c r="L29" s="10"/>
      <c r="M29" s="10"/>
    </row>
    <row r="30" spans="2:13" s="9" customFormat="1">
      <c r="B30" s="89" t="s">
        <v>456</v>
      </c>
      <c r="C30" s="89" t="s">
        <v>444</v>
      </c>
      <c r="D30" s="13">
        <v>10630</v>
      </c>
      <c r="E30" s="13"/>
      <c r="F30" s="13">
        <v>10655</v>
      </c>
      <c r="G30" s="13"/>
      <c r="H30" s="13">
        <f>F30-D30</f>
        <v>25</v>
      </c>
      <c r="I30" s="13"/>
      <c r="J30" s="10"/>
      <c r="K30" s="10"/>
      <c r="L30" s="10"/>
      <c r="M30" s="10"/>
    </row>
    <row r="31" spans="2:13" s="9" customFormat="1">
      <c r="B31" s="90"/>
      <c r="C31" s="90"/>
      <c r="D31" s="13">
        <v>10630</v>
      </c>
      <c r="E31" s="13"/>
      <c r="F31" s="13">
        <v>10655</v>
      </c>
      <c r="G31" s="13"/>
      <c r="H31" s="13">
        <f>F31-D31</f>
        <v>25</v>
      </c>
      <c r="I31" s="13"/>
      <c r="J31" s="10"/>
      <c r="K31" s="10"/>
      <c r="L31" s="10"/>
      <c r="M31" s="10"/>
    </row>
    <row r="32" spans="2:13" s="9" customFormat="1">
      <c r="B32" s="90"/>
      <c r="C32" s="90"/>
      <c r="D32" s="13">
        <v>10630</v>
      </c>
      <c r="E32" s="13"/>
      <c r="F32" s="13">
        <v>10649</v>
      </c>
      <c r="G32" s="13"/>
      <c r="H32" s="13">
        <f>F32-D32</f>
        <v>19</v>
      </c>
      <c r="I32" s="13"/>
      <c r="J32" s="10"/>
      <c r="K32" s="10"/>
      <c r="L32" s="10"/>
      <c r="M32" s="10"/>
    </row>
    <row r="33" spans="2:13" s="9" customFormat="1">
      <c r="B33" s="91"/>
      <c r="C33" s="91"/>
      <c r="D33" s="13">
        <v>10630</v>
      </c>
      <c r="E33" s="13"/>
      <c r="F33" s="13">
        <v>10649</v>
      </c>
      <c r="G33" s="13"/>
      <c r="H33" s="13">
        <f>F33-D33</f>
        <v>19</v>
      </c>
      <c r="I33" s="13"/>
      <c r="J33" s="10"/>
      <c r="K33" s="10"/>
      <c r="L33" s="10"/>
      <c r="M33" s="10"/>
    </row>
    <row r="34" spans="2:13" s="9" customFormat="1">
      <c r="B34" s="92" t="s">
        <v>457</v>
      </c>
      <c r="C34" s="92" t="s">
        <v>444</v>
      </c>
      <c r="D34" s="13">
        <v>10598</v>
      </c>
      <c r="E34" s="13">
        <v>10625</v>
      </c>
      <c r="F34" s="13"/>
      <c r="G34" s="13"/>
      <c r="H34" s="13">
        <f>E34-D34</f>
        <v>27</v>
      </c>
      <c r="I34" s="13"/>
      <c r="J34" s="10"/>
      <c r="K34" s="10"/>
      <c r="L34" s="10"/>
      <c r="M34" s="10"/>
    </row>
    <row r="35" spans="2:13" s="9" customFormat="1">
      <c r="B35" s="93"/>
      <c r="C35" s="93"/>
      <c r="D35" s="13">
        <v>10598</v>
      </c>
      <c r="E35" s="13">
        <v>10625</v>
      </c>
      <c r="F35" s="13"/>
      <c r="G35" s="13"/>
      <c r="H35" s="13">
        <f>E35-D35</f>
        <v>27</v>
      </c>
      <c r="I35" s="13"/>
      <c r="J35" s="10"/>
      <c r="K35" s="10"/>
      <c r="L35" s="10"/>
      <c r="M35" s="10"/>
    </row>
    <row r="36" spans="2:13" s="9" customFormat="1">
      <c r="B36" s="94"/>
      <c r="C36" s="94"/>
      <c r="D36" s="13">
        <v>10614</v>
      </c>
      <c r="E36" s="13">
        <v>10625</v>
      </c>
      <c r="F36" s="13"/>
      <c r="G36" s="13"/>
      <c r="H36" s="13">
        <f>E36-D36</f>
        <v>11</v>
      </c>
      <c r="I36" s="13"/>
      <c r="J36" s="10"/>
      <c r="K36" s="10"/>
      <c r="L36" s="10"/>
      <c r="M36" s="10"/>
    </row>
    <row r="37" spans="2:13" s="9" customFormat="1">
      <c r="B37" s="89" t="s">
        <v>458</v>
      </c>
      <c r="C37" s="89" t="s">
        <v>444</v>
      </c>
      <c r="D37" s="13">
        <v>10650</v>
      </c>
      <c r="E37" s="13"/>
      <c r="F37" s="13">
        <v>10680</v>
      </c>
      <c r="G37" s="13"/>
      <c r="H37" s="13">
        <f>F37-D37</f>
        <v>30</v>
      </c>
      <c r="I37" s="13"/>
      <c r="J37" s="10"/>
      <c r="K37" s="10"/>
      <c r="L37" s="10"/>
      <c r="M37" s="10"/>
    </row>
    <row r="38" spans="2:13" s="9" customFormat="1">
      <c r="B38" s="90"/>
      <c r="C38" s="90"/>
      <c r="D38" s="13">
        <v>10650</v>
      </c>
      <c r="E38" s="13"/>
      <c r="F38" s="13">
        <v>10680</v>
      </c>
      <c r="G38" s="13"/>
      <c r="H38" s="13">
        <f>F38-D38</f>
        <v>30</v>
      </c>
      <c r="I38" s="13"/>
      <c r="J38" s="10"/>
      <c r="K38" s="10"/>
      <c r="L38" s="10"/>
      <c r="M38" s="10"/>
    </row>
    <row r="39" spans="2:13" s="9" customFormat="1">
      <c r="B39" s="90"/>
      <c r="C39" s="90"/>
      <c r="D39" s="13">
        <v>10650</v>
      </c>
      <c r="E39" s="13"/>
      <c r="F39" s="13"/>
      <c r="G39" s="13"/>
      <c r="H39" s="13"/>
      <c r="I39" s="13" t="s">
        <v>13</v>
      </c>
      <c r="J39" s="10"/>
      <c r="K39" s="10"/>
      <c r="L39" s="10"/>
      <c r="M39" s="10"/>
    </row>
    <row r="40" spans="2:13" s="9" customFormat="1">
      <c r="B40" s="28" t="s">
        <v>459</v>
      </c>
      <c r="C40" s="90"/>
      <c r="D40" s="13"/>
      <c r="E40" s="13"/>
      <c r="F40" s="13">
        <v>10686</v>
      </c>
      <c r="G40" s="13"/>
      <c r="H40" s="13">
        <f>F40-D39</f>
        <v>36</v>
      </c>
      <c r="I40" s="13"/>
      <c r="J40" s="10"/>
      <c r="K40" s="10"/>
      <c r="L40" s="10"/>
      <c r="M40" s="10"/>
    </row>
    <row r="41" spans="2:13" s="9" customFormat="1">
      <c r="B41" s="29" t="s">
        <v>458</v>
      </c>
      <c r="C41" s="91"/>
      <c r="D41" s="13">
        <v>10650</v>
      </c>
      <c r="E41" s="13"/>
      <c r="F41" s="13"/>
      <c r="G41" s="13"/>
      <c r="H41" s="13"/>
      <c r="I41" s="13" t="s">
        <v>13</v>
      </c>
      <c r="J41" s="10"/>
      <c r="K41" s="10"/>
      <c r="L41" s="10"/>
      <c r="M41" s="10"/>
    </row>
    <row r="42" spans="2:13" s="9" customFormat="1">
      <c r="B42" s="41" t="s">
        <v>459</v>
      </c>
      <c r="C42" s="89" t="s">
        <v>444</v>
      </c>
      <c r="D42" s="13"/>
      <c r="E42" s="13"/>
      <c r="F42" s="13">
        <v>10686</v>
      </c>
      <c r="G42" s="13"/>
      <c r="H42" s="13">
        <f>F42-D41</f>
        <v>36</v>
      </c>
      <c r="I42" s="13"/>
      <c r="J42" s="10"/>
      <c r="K42" s="10"/>
      <c r="L42" s="10"/>
      <c r="M42" s="10"/>
    </row>
    <row r="43" spans="2:13" s="9" customFormat="1">
      <c r="B43" s="89" t="s">
        <v>459</v>
      </c>
      <c r="C43" s="90"/>
      <c r="D43" s="13">
        <v>10600</v>
      </c>
      <c r="E43" s="13">
        <v>10633</v>
      </c>
      <c r="F43" s="13"/>
      <c r="G43" s="13"/>
      <c r="H43" s="13">
        <f>E43-D43</f>
        <v>33</v>
      </c>
      <c r="I43" s="13"/>
      <c r="J43" s="10"/>
      <c r="K43" s="10"/>
      <c r="L43" s="10"/>
      <c r="M43" s="10"/>
    </row>
    <row r="44" spans="2:13" s="9" customFormat="1">
      <c r="B44" s="90"/>
      <c r="C44" s="90"/>
      <c r="D44" s="13">
        <v>10600</v>
      </c>
      <c r="E44" s="13">
        <v>10633</v>
      </c>
      <c r="F44" s="13"/>
      <c r="G44" s="13"/>
      <c r="H44" s="13">
        <f>E44-D44</f>
        <v>33</v>
      </c>
      <c r="I44" s="13"/>
      <c r="J44" s="10"/>
      <c r="K44" s="10"/>
      <c r="L44" s="10"/>
      <c r="M44" s="10"/>
    </row>
    <row r="45" spans="2:13" s="9" customFormat="1">
      <c r="B45" s="91"/>
      <c r="C45" s="91"/>
      <c r="D45" s="13">
        <v>10650</v>
      </c>
      <c r="E45" s="13"/>
      <c r="F45" s="13">
        <v>10690</v>
      </c>
      <c r="G45" s="13"/>
      <c r="H45" s="13">
        <f>F45-D45</f>
        <v>40</v>
      </c>
      <c r="I45" s="13"/>
      <c r="J45" s="10"/>
      <c r="K45" s="10"/>
      <c r="L45" s="10"/>
      <c r="M45" s="10"/>
    </row>
    <row r="46" spans="2:13" s="9" customFormat="1">
      <c r="B46" s="92" t="s">
        <v>462</v>
      </c>
      <c r="C46" s="92" t="s">
        <v>444</v>
      </c>
      <c r="D46" s="13">
        <v>10700</v>
      </c>
      <c r="E46" s="13">
        <v>10720</v>
      </c>
      <c r="F46" s="13"/>
      <c r="G46" s="13"/>
      <c r="H46" s="13">
        <f>E46-D46</f>
        <v>20</v>
      </c>
      <c r="I46" s="13"/>
      <c r="J46" s="10"/>
      <c r="K46" s="10"/>
      <c r="L46" s="10"/>
      <c r="M46" s="10"/>
    </row>
    <row r="47" spans="2:13" s="9" customFormat="1">
      <c r="B47" s="93"/>
      <c r="C47" s="93"/>
      <c r="D47" s="13"/>
      <c r="E47" s="13">
        <v>10720</v>
      </c>
      <c r="F47" s="13"/>
      <c r="G47" s="13">
        <v>10741</v>
      </c>
      <c r="H47" s="13">
        <f>E47-G47</f>
        <v>-21</v>
      </c>
      <c r="I47" s="13"/>
      <c r="J47" s="10"/>
      <c r="K47" s="10"/>
      <c r="L47" s="10"/>
      <c r="M47" s="10"/>
    </row>
    <row r="48" spans="2:13" s="9" customFormat="1">
      <c r="B48" s="93"/>
      <c r="C48" s="93"/>
      <c r="D48" s="13">
        <v>10692</v>
      </c>
      <c r="E48" s="13">
        <v>10720</v>
      </c>
      <c r="F48" s="13"/>
      <c r="G48" s="13"/>
      <c r="H48" s="13">
        <f>E48-D48</f>
        <v>28</v>
      </c>
      <c r="I48" s="13"/>
      <c r="J48" s="10"/>
      <c r="K48" s="10"/>
      <c r="L48" s="10"/>
      <c r="M48" s="10"/>
    </row>
    <row r="49" spans="2:13" s="9" customFormat="1">
      <c r="B49" s="94"/>
      <c r="C49" s="94"/>
      <c r="D49" s="13">
        <v>10692</v>
      </c>
      <c r="E49" s="13">
        <v>10720</v>
      </c>
      <c r="F49" s="13"/>
      <c r="G49" s="13"/>
      <c r="H49" s="13">
        <f>E49-D49</f>
        <v>28</v>
      </c>
      <c r="I49" s="13"/>
      <c r="J49" s="10"/>
      <c r="K49" s="10"/>
      <c r="L49" s="10"/>
      <c r="M49" s="10"/>
    </row>
    <row r="50" spans="2:13" s="9" customFormat="1">
      <c r="B50" s="92" t="s">
        <v>463</v>
      </c>
      <c r="C50" s="92" t="s">
        <v>444</v>
      </c>
      <c r="D50" s="13">
        <v>10670</v>
      </c>
      <c r="E50" s="13">
        <v>10692</v>
      </c>
      <c r="F50" s="13"/>
      <c r="G50" s="13"/>
      <c r="H50" s="13">
        <f>E50-D50</f>
        <v>22</v>
      </c>
      <c r="I50" s="13"/>
      <c r="J50" s="10"/>
      <c r="K50" s="10"/>
      <c r="L50" s="10"/>
      <c r="M50" s="10"/>
    </row>
    <row r="51" spans="2:13" s="9" customFormat="1">
      <c r="B51" s="93"/>
      <c r="C51" s="93"/>
      <c r="D51" s="13">
        <v>10670</v>
      </c>
      <c r="E51" s="13">
        <v>10692</v>
      </c>
      <c r="F51" s="13"/>
      <c r="G51" s="13"/>
      <c r="H51" s="13">
        <f>E51-D51</f>
        <v>22</v>
      </c>
      <c r="I51" s="13"/>
      <c r="J51" s="10"/>
      <c r="K51" s="10"/>
      <c r="L51" s="10"/>
      <c r="M51" s="10"/>
    </row>
    <row r="52" spans="2:13" s="9" customFormat="1">
      <c r="B52" s="93"/>
      <c r="C52" s="93"/>
      <c r="D52" s="13">
        <v>10730</v>
      </c>
      <c r="E52" s="13"/>
      <c r="F52" s="13">
        <v>10800</v>
      </c>
      <c r="G52" s="13"/>
      <c r="H52" s="13">
        <f>F52-D52</f>
        <v>70</v>
      </c>
      <c r="I52" s="13"/>
      <c r="J52" s="10"/>
      <c r="K52" s="10"/>
      <c r="L52" s="10"/>
      <c r="M52" s="10"/>
    </row>
    <row r="53" spans="2:13" s="9" customFormat="1">
      <c r="B53" s="94"/>
      <c r="C53" s="94"/>
      <c r="D53" s="13">
        <v>10730</v>
      </c>
      <c r="E53" s="13"/>
      <c r="F53" s="13">
        <v>10800</v>
      </c>
      <c r="G53" s="13"/>
      <c r="H53" s="13">
        <f>F53-D53</f>
        <v>70</v>
      </c>
      <c r="I53" s="13"/>
      <c r="J53" s="10"/>
      <c r="K53" s="10"/>
      <c r="L53" s="10"/>
      <c r="M53" s="10"/>
    </row>
    <row r="54" spans="2:13" s="9" customFormat="1">
      <c r="B54" s="92" t="s">
        <v>467</v>
      </c>
      <c r="C54" s="92" t="s">
        <v>444</v>
      </c>
      <c r="D54" s="13"/>
      <c r="E54" s="13">
        <v>10815</v>
      </c>
      <c r="F54" s="13"/>
      <c r="G54" s="13">
        <v>10830</v>
      </c>
      <c r="H54" s="13">
        <f>E54-G54</f>
        <v>-15</v>
      </c>
      <c r="I54" s="13"/>
      <c r="J54" s="10"/>
      <c r="K54" s="10"/>
      <c r="L54" s="10"/>
      <c r="M54" s="10"/>
    </row>
    <row r="55" spans="2:13" s="9" customFormat="1">
      <c r="B55" s="93"/>
      <c r="C55" s="93"/>
      <c r="D55" s="13"/>
      <c r="E55" s="13">
        <v>10815</v>
      </c>
      <c r="F55" s="13"/>
      <c r="G55" s="13">
        <v>10830</v>
      </c>
      <c r="H55" s="13">
        <f>E55-G55</f>
        <v>-15</v>
      </c>
      <c r="I55" s="13"/>
      <c r="J55" s="10"/>
      <c r="K55" s="10"/>
      <c r="L55" s="10"/>
      <c r="M55" s="10"/>
    </row>
    <row r="56" spans="2:13" s="9" customFormat="1">
      <c r="B56" s="93"/>
      <c r="C56" s="93"/>
      <c r="D56" s="13">
        <v>10832</v>
      </c>
      <c r="E56" s="13"/>
      <c r="F56" s="13">
        <v>10900</v>
      </c>
      <c r="G56" s="13"/>
      <c r="H56" s="13">
        <f>F56-D56</f>
        <v>68</v>
      </c>
      <c r="I56" s="13"/>
      <c r="J56" s="10"/>
      <c r="K56" s="10"/>
      <c r="L56" s="10"/>
      <c r="M56" s="10"/>
    </row>
    <row r="57" spans="2:13" s="9" customFormat="1">
      <c r="B57" s="94"/>
      <c r="C57" s="94"/>
      <c r="D57" s="13">
        <v>10832</v>
      </c>
      <c r="E57" s="13"/>
      <c r="F57" s="13">
        <v>10900</v>
      </c>
      <c r="G57" s="13"/>
      <c r="H57" s="13">
        <f>F57-D57</f>
        <v>68</v>
      </c>
      <c r="I57" s="13"/>
      <c r="J57" s="10"/>
      <c r="K57" s="10"/>
      <c r="L57" s="10"/>
      <c r="M57" s="10"/>
    </row>
    <row r="58" spans="2:13" s="9" customFormat="1">
      <c r="B58" s="92" t="s">
        <v>468</v>
      </c>
      <c r="C58" s="92" t="s">
        <v>444</v>
      </c>
      <c r="D58" s="13">
        <v>10923</v>
      </c>
      <c r="E58" s="13"/>
      <c r="F58" s="13">
        <v>10942</v>
      </c>
      <c r="G58" s="13"/>
      <c r="H58" s="13">
        <f>F58-D58</f>
        <v>19</v>
      </c>
      <c r="I58" s="13"/>
      <c r="J58" s="10"/>
      <c r="K58" s="10"/>
      <c r="L58" s="10"/>
      <c r="M58" s="10"/>
    </row>
    <row r="59" spans="2:13" s="9" customFormat="1">
      <c r="B59" s="93"/>
      <c r="C59" s="93"/>
      <c r="D59" s="13">
        <v>10923</v>
      </c>
      <c r="E59" s="13"/>
      <c r="F59" s="13">
        <v>10960</v>
      </c>
      <c r="G59" s="13"/>
      <c r="H59" s="13">
        <f t="shared" ref="H59:H62" si="1">F59-D59</f>
        <v>37</v>
      </c>
      <c r="I59" s="13"/>
      <c r="J59" s="10"/>
      <c r="K59" s="10"/>
      <c r="L59" s="10"/>
      <c r="M59" s="10"/>
    </row>
    <row r="60" spans="2:13" s="9" customFormat="1">
      <c r="B60" s="94"/>
      <c r="C60" s="94"/>
      <c r="D60" s="13">
        <v>10923</v>
      </c>
      <c r="E60" s="13"/>
      <c r="F60" s="13">
        <v>10960</v>
      </c>
      <c r="G60" s="13"/>
      <c r="H60" s="13">
        <f t="shared" si="1"/>
        <v>37</v>
      </c>
      <c r="I60" s="13"/>
      <c r="J60" s="10"/>
      <c r="K60" s="10"/>
      <c r="L60" s="10"/>
      <c r="M60" s="10"/>
    </row>
    <row r="61" spans="2:13" s="9" customFormat="1">
      <c r="B61" s="92" t="s">
        <v>472</v>
      </c>
      <c r="C61" s="92" t="s">
        <v>444</v>
      </c>
      <c r="D61" s="13">
        <v>11040</v>
      </c>
      <c r="E61" s="13"/>
      <c r="F61" s="13">
        <v>11080</v>
      </c>
      <c r="G61" s="13"/>
      <c r="H61" s="13">
        <f t="shared" si="1"/>
        <v>40</v>
      </c>
      <c r="I61" s="13"/>
      <c r="J61" s="10"/>
      <c r="K61" s="10"/>
      <c r="L61" s="10"/>
      <c r="M61" s="10"/>
    </row>
    <row r="62" spans="2:13" s="9" customFormat="1">
      <c r="B62" s="94"/>
      <c r="C62" s="94"/>
      <c r="D62" s="13">
        <v>11040</v>
      </c>
      <c r="E62" s="13"/>
      <c r="F62" s="13">
        <v>11090</v>
      </c>
      <c r="G62" s="13"/>
      <c r="H62" s="13">
        <f t="shared" si="1"/>
        <v>50</v>
      </c>
      <c r="I62" s="13"/>
      <c r="J62" s="10"/>
      <c r="K62" s="10"/>
      <c r="L62" s="10"/>
      <c r="M62" s="10"/>
    </row>
    <row r="63" spans="2:13" s="9" customFormat="1">
      <c r="B63" s="92" t="s">
        <v>475</v>
      </c>
      <c r="C63" s="92" t="s">
        <v>444</v>
      </c>
      <c r="D63" s="13">
        <v>11050</v>
      </c>
      <c r="E63" s="13">
        <v>11080</v>
      </c>
      <c r="F63" s="13"/>
      <c r="G63" s="13"/>
      <c r="H63" s="13">
        <f>E63-D63</f>
        <v>30</v>
      </c>
      <c r="I63" s="13"/>
      <c r="J63" s="10"/>
      <c r="K63" s="10"/>
      <c r="L63" s="10"/>
      <c r="M63" s="10"/>
    </row>
    <row r="64" spans="2:13" s="9" customFormat="1">
      <c r="B64" s="93"/>
      <c r="C64" s="93"/>
      <c r="D64" s="13">
        <v>11033</v>
      </c>
      <c r="E64" s="13">
        <v>11080</v>
      </c>
      <c r="F64" s="13"/>
      <c r="G64" s="13"/>
      <c r="H64" s="13">
        <f t="shared" ref="H64:H66" si="2">E64-D64</f>
        <v>47</v>
      </c>
      <c r="I64" s="13"/>
      <c r="J64" s="10"/>
      <c r="K64" s="10"/>
      <c r="L64" s="10"/>
      <c r="M64" s="10"/>
    </row>
    <row r="65" spans="2:13" s="9" customFormat="1">
      <c r="B65" s="93"/>
      <c r="C65" s="93"/>
      <c r="D65" s="13">
        <v>11015</v>
      </c>
      <c r="E65" s="13">
        <v>11030</v>
      </c>
      <c r="F65" s="13"/>
      <c r="G65" s="13"/>
      <c r="H65" s="13">
        <f t="shared" si="2"/>
        <v>15</v>
      </c>
      <c r="I65" s="13"/>
      <c r="J65" s="10"/>
      <c r="K65" s="10"/>
      <c r="L65" s="10"/>
      <c r="M65" s="10"/>
    </row>
    <row r="66" spans="2:13" s="9" customFormat="1">
      <c r="B66" s="94"/>
      <c r="C66" s="94"/>
      <c r="D66" s="13">
        <v>11015</v>
      </c>
      <c r="E66" s="13">
        <v>11030</v>
      </c>
      <c r="F66" s="13"/>
      <c r="G66" s="13"/>
      <c r="H66" s="13">
        <f t="shared" si="2"/>
        <v>15</v>
      </c>
      <c r="I66" s="13"/>
      <c r="J66" s="10"/>
      <c r="K66" s="10"/>
      <c r="L66" s="10"/>
      <c r="M66" s="10"/>
    </row>
    <row r="67" spans="2:13" s="9" customFormat="1">
      <c r="B67" s="92" t="s">
        <v>478</v>
      </c>
      <c r="C67" s="92" t="s">
        <v>479</v>
      </c>
      <c r="D67" s="13">
        <v>11111</v>
      </c>
      <c r="E67" s="13"/>
      <c r="F67" s="13">
        <v>11150</v>
      </c>
      <c r="G67" s="13"/>
      <c r="H67" s="13">
        <f>F67-D67</f>
        <v>39</v>
      </c>
      <c r="I67" s="13"/>
      <c r="J67" s="10"/>
      <c r="K67" s="10"/>
      <c r="L67" s="10"/>
      <c r="M67" s="10"/>
    </row>
    <row r="68" spans="2:13" s="9" customFormat="1">
      <c r="B68" s="93"/>
      <c r="C68" s="93"/>
      <c r="D68" s="13">
        <v>11111</v>
      </c>
      <c r="E68" s="13"/>
      <c r="F68" s="13">
        <v>11150</v>
      </c>
      <c r="G68" s="13"/>
      <c r="H68" s="13">
        <f t="shared" ref="H68:H72" si="3">F68-D68</f>
        <v>39</v>
      </c>
      <c r="I68" s="13"/>
      <c r="J68" s="10"/>
      <c r="K68" s="10"/>
      <c r="L68" s="10"/>
      <c r="M68" s="10"/>
    </row>
    <row r="69" spans="2:13" s="9" customFormat="1">
      <c r="B69" s="93"/>
      <c r="C69" s="93"/>
      <c r="D69" s="13">
        <v>11111</v>
      </c>
      <c r="E69" s="13"/>
      <c r="F69" s="13">
        <v>11181</v>
      </c>
      <c r="G69" s="13"/>
      <c r="H69" s="13">
        <f t="shared" si="3"/>
        <v>70</v>
      </c>
      <c r="I69" s="13"/>
      <c r="J69" s="10"/>
      <c r="K69" s="10"/>
      <c r="L69" s="10"/>
      <c r="M69" s="10"/>
    </row>
    <row r="70" spans="2:13" s="9" customFormat="1">
      <c r="B70" s="93"/>
      <c r="C70" s="93"/>
      <c r="D70" s="13">
        <v>11111</v>
      </c>
      <c r="E70" s="13"/>
      <c r="F70" s="13">
        <v>11181</v>
      </c>
      <c r="G70" s="13"/>
      <c r="H70" s="13">
        <f t="shared" si="3"/>
        <v>70</v>
      </c>
      <c r="I70" s="13"/>
      <c r="J70" s="10"/>
      <c r="K70" s="10"/>
      <c r="L70" s="10"/>
      <c r="M70" s="10"/>
    </row>
    <row r="71" spans="2:13" s="9" customFormat="1">
      <c r="B71" s="93"/>
      <c r="C71" s="93"/>
      <c r="D71" s="13">
        <v>11127</v>
      </c>
      <c r="E71" s="13"/>
      <c r="F71" s="13">
        <v>11153</v>
      </c>
      <c r="G71" s="13"/>
      <c r="H71" s="13">
        <f t="shared" si="3"/>
        <v>26</v>
      </c>
      <c r="I71" s="13"/>
      <c r="J71" s="10"/>
      <c r="K71" s="10"/>
      <c r="L71" s="10"/>
      <c r="M71" s="10"/>
    </row>
    <row r="72" spans="2:13" s="9" customFormat="1">
      <c r="B72" s="94"/>
      <c r="C72" s="94"/>
      <c r="D72" s="13">
        <v>11127</v>
      </c>
      <c r="E72" s="13"/>
      <c r="F72" s="13">
        <v>11130</v>
      </c>
      <c r="G72" s="13"/>
      <c r="H72" s="13">
        <f t="shared" si="3"/>
        <v>3</v>
      </c>
      <c r="I72" s="13"/>
      <c r="J72" s="10"/>
      <c r="K72" s="10"/>
      <c r="L72" s="10"/>
      <c r="M72" s="10"/>
    </row>
    <row r="73" spans="2:13" s="9" customFormat="1">
      <c r="B73" s="92" t="s">
        <v>480</v>
      </c>
      <c r="C73" s="92" t="s">
        <v>481</v>
      </c>
      <c r="D73" s="13">
        <v>11070</v>
      </c>
      <c r="E73" s="13">
        <v>11098</v>
      </c>
      <c r="F73" s="13"/>
      <c r="G73" s="13"/>
      <c r="H73" s="13">
        <f>E73-D73</f>
        <v>28</v>
      </c>
      <c r="I73" s="13"/>
      <c r="J73" s="10"/>
      <c r="K73" s="10"/>
      <c r="L73" s="10"/>
      <c r="M73" s="10"/>
    </row>
    <row r="74" spans="2:13" s="9" customFormat="1">
      <c r="B74" s="93"/>
      <c r="C74" s="93"/>
      <c r="D74" s="13">
        <v>11070</v>
      </c>
      <c r="E74" s="13">
        <v>11098</v>
      </c>
      <c r="F74" s="13"/>
      <c r="G74" s="13"/>
      <c r="H74" s="13">
        <f t="shared" ref="H74:H78" si="4">E74-D74</f>
        <v>28</v>
      </c>
      <c r="I74" s="13"/>
      <c r="J74" s="10"/>
      <c r="K74" s="10"/>
      <c r="L74" s="10"/>
      <c r="M74" s="10"/>
    </row>
    <row r="75" spans="2:13" s="9" customFormat="1">
      <c r="B75" s="93"/>
      <c r="C75" s="93"/>
      <c r="D75" s="13">
        <v>11055</v>
      </c>
      <c r="E75" s="13">
        <v>11098</v>
      </c>
      <c r="F75" s="13"/>
      <c r="G75" s="13"/>
      <c r="H75" s="13">
        <f t="shared" si="4"/>
        <v>43</v>
      </c>
      <c r="I75" s="13"/>
      <c r="J75" s="10"/>
      <c r="K75" s="10"/>
      <c r="L75" s="10"/>
      <c r="M75" s="10"/>
    </row>
    <row r="76" spans="2:13" s="9" customFormat="1">
      <c r="B76" s="93"/>
      <c r="C76" s="93"/>
      <c r="D76" s="13">
        <v>11055</v>
      </c>
      <c r="E76" s="13">
        <v>11098</v>
      </c>
      <c r="F76" s="13"/>
      <c r="G76" s="13"/>
      <c r="H76" s="13">
        <f t="shared" si="4"/>
        <v>43</v>
      </c>
      <c r="I76" s="13"/>
      <c r="J76" s="10"/>
      <c r="K76" s="10"/>
      <c r="L76" s="10"/>
      <c r="M76" s="10"/>
    </row>
    <row r="77" spans="2:13" s="9" customFormat="1">
      <c r="B77" s="93"/>
      <c r="C77" s="93"/>
      <c r="D77" s="13">
        <v>11070</v>
      </c>
      <c r="E77" s="13">
        <v>11088</v>
      </c>
      <c r="F77" s="13"/>
      <c r="G77" s="13"/>
      <c r="H77" s="13">
        <f t="shared" si="4"/>
        <v>18</v>
      </c>
      <c r="I77" s="13"/>
      <c r="J77" s="10"/>
      <c r="K77" s="10"/>
      <c r="L77" s="10"/>
      <c r="M77" s="10"/>
    </row>
    <row r="78" spans="2:13" s="9" customFormat="1">
      <c r="B78" s="94"/>
      <c r="C78" s="94"/>
      <c r="D78" s="13">
        <v>11070</v>
      </c>
      <c r="E78" s="13">
        <v>11088</v>
      </c>
      <c r="F78" s="13"/>
      <c r="G78" s="13"/>
      <c r="H78" s="13">
        <f t="shared" si="4"/>
        <v>18</v>
      </c>
      <c r="I78" s="13"/>
      <c r="J78" s="10"/>
      <c r="K78" s="10"/>
      <c r="L78" s="10"/>
      <c r="M78" s="10"/>
    </row>
    <row r="79" spans="2:13" s="9" customFormat="1">
      <c r="B79" s="38" t="s">
        <v>485</v>
      </c>
      <c r="C79" s="92" t="s">
        <v>481</v>
      </c>
      <c r="D79" s="13"/>
      <c r="E79" s="13">
        <v>11060</v>
      </c>
      <c r="F79" s="13"/>
      <c r="G79" s="13">
        <v>11075</v>
      </c>
      <c r="H79" s="13">
        <f>E79-G79</f>
        <v>-15</v>
      </c>
      <c r="I79" s="13"/>
      <c r="J79" s="10"/>
      <c r="K79" s="10"/>
      <c r="L79" s="10"/>
      <c r="M79" s="10"/>
    </row>
    <row r="80" spans="2:13" s="9" customFormat="1">
      <c r="B80" s="30"/>
      <c r="C80" s="93"/>
      <c r="D80" s="13"/>
      <c r="E80" s="13">
        <v>11060</v>
      </c>
      <c r="F80" s="13"/>
      <c r="G80" s="13">
        <v>11075</v>
      </c>
      <c r="H80" s="13">
        <f>E80-G80</f>
        <v>-15</v>
      </c>
      <c r="I80" s="13"/>
      <c r="J80" s="10"/>
      <c r="K80" s="10"/>
      <c r="L80" s="10"/>
      <c r="M80" s="10"/>
    </row>
    <row r="81" spans="2:13" s="9" customFormat="1">
      <c r="B81" s="30"/>
      <c r="C81" s="93"/>
      <c r="D81" s="13">
        <v>11015</v>
      </c>
      <c r="E81" s="13">
        <v>11060</v>
      </c>
      <c r="F81" s="13"/>
      <c r="G81" s="13"/>
      <c r="H81" s="13">
        <f>E81-D81</f>
        <v>45</v>
      </c>
      <c r="I81" s="13"/>
      <c r="J81" s="10"/>
      <c r="K81" s="10"/>
      <c r="L81" s="10"/>
      <c r="M81" s="10"/>
    </row>
    <row r="82" spans="2:13" s="9" customFormat="1">
      <c r="B82" s="30"/>
      <c r="C82" s="93"/>
      <c r="D82" s="13">
        <v>11015</v>
      </c>
      <c r="E82" s="13">
        <v>11060</v>
      </c>
      <c r="F82" s="13"/>
      <c r="G82" s="13"/>
      <c r="H82" s="13">
        <f t="shared" ref="H82:H83" si="5">E82-D82</f>
        <v>45</v>
      </c>
      <c r="I82" s="13"/>
      <c r="J82" s="10"/>
      <c r="K82" s="10"/>
      <c r="L82" s="10"/>
      <c r="M82" s="10"/>
    </row>
    <row r="83" spans="2:13" s="9" customFormat="1">
      <c r="B83" s="30"/>
      <c r="C83" s="93"/>
      <c r="D83" s="13">
        <v>11015</v>
      </c>
      <c r="E83" s="13">
        <v>11060</v>
      </c>
      <c r="F83" s="13"/>
      <c r="G83" s="13"/>
      <c r="H83" s="13">
        <f t="shared" si="5"/>
        <v>45</v>
      </c>
      <c r="I83" s="13"/>
      <c r="J83" s="10"/>
      <c r="K83" s="10"/>
      <c r="L83" s="10"/>
      <c r="M83" s="10"/>
    </row>
    <row r="84" spans="2:13" s="9" customFormat="1">
      <c r="B84" s="30"/>
      <c r="C84" s="93"/>
      <c r="D84" s="13"/>
      <c r="E84" s="13">
        <v>11022</v>
      </c>
      <c r="F84" s="13"/>
      <c r="G84" s="13">
        <v>11045</v>
      </c>
      <c r="H84" s="13">
        <f>E84-G84</f>
        <v>-23</v>
      </c>
      <c r="I84" s="13"/>
      <c r="J84" s="10"/>
      <c r="K84" s="10"/>
      <c r="L84" s="10"/>
      <c r="M84" s="10"/>
    </row>
    <row r="85" spans="2:13" s="9" customFormat="1">
      <c r="B85" s="30"/>
      <c r="C85" s="93"/>
      <c r="D85" s="13"/>
      <c r="E85" s="13">
        <v>11022</v>
      </c>
      <c r="F85" s="13"/>
      <c r="G85" s="13">
        <v>11045</v>
      </c>
      <c r="H85" s="13">
        <f t="shared" ref="H85:H86" si="6">E85-G85</f>
        <v>-23</v>
      </c>
      <c r="I85" s="13"/>
      <c r="J85" s="10"/>
      <c r="K85" s="10"/>
      <c r="L85" s="10"/>
      <c r="M85" s="10"/>
    </row>
    <row r="86" spans="2:13" s="9" customFormat="1">
      <c r="B86" s="30"/>
      <c r="C86" s="93"/>
      <c r="D86" s="13"/>
      <c r="E86" s="13">
        <v>11022</v>
      </c>
      <c r="F86" s="13"/>
      <c r="G86" s="13">
        <v>11045</v>
      </c>
      <c r="H86" s="13">
        <f t="shared" si="6"/>
        <v>-23</v>
      </c>
      <c r="I86" s="13"/>
      <c r="J86" s="10"/>
      <c r="K86" s="10"/>
      <c r="L86" s="10"/>
      <c r="M86" s="10"/>
    </row>
    <row r="87" spans="2:13" s="9" customFormat="1">
      <c r="B87" s="13"/>
      <c r="C87" s="13"/>
      <c r="D87" s="13"/>
      <c r="E87" s="13"/>
      <c r="F87" s="13"/>
      <c r="G87" s="13"/>
      <c r="H87" s="5">
        <f>SUM(H4:H86)</f>
        <v>2137</v>
      </c>
      <c r="I87" s="5">
        <f>H87*75</f>
        <v>160275</v>
      </c>
      <c r="J87" s="10"/>
      <c r="K87" s="10"/>
      <c r="L87" s="10"/>
      <c r="M87" s="10"/>
    </row>
    <row r="88" spans="2:13" s="9" customFormat="1">
      <c r="J88" s="10"/>
      <c r="K88" s="10"/>
      <c r="L88" s="10"/>
      <c r="M88" s="10"/>
    </row>
    <row r="90" spans="2:13">
      <c r="B90" s="5" t="s">
        <v>46</v>
      </c>
      <c r="C90" s="5">
        <v>2018</v>
      </c>
      <c r="D90" s="13"/>
      <c r="E90" s="13"/>
      <c r="F90" s="13"/>
      <c r="G90" s="13"/>
      <c r="H90" s="13"/>
      <c r="I90" s="13"/>
    </row>
    <row r="91" spans="2:13">
      <c r="B91" s="11"/>
      <c r="C91" s="11"/>
      <c r="D91" s="11"/>
      <c r="E91" s="11"/>
      <c r="F91" s="11"/>
      <c r="G91" s="11"/>
      <c r="H91" s="11" t="s">
        <v>4</v>
      </c>
      <c r="I91" s="11"/>
    </row>
    <row r="92" spans="2:13">
      <c r="B92" s="12" t="s">
        <v>0</v>
      </c>
      <c r="C92" s="12" t="s">
        <v>5</v>
      </c>
      <c r="D92" s="12" t="s">
        <v>2</v>
      </c>
      <c r="E92" s="12" t="s">
        <v>6</v>
      </c>
      <c r="F92" s="12" t="s">
        <v>3</v>
      </c>
      <c r="G92" s="12" t="s">
        <v>7</v>
      </c>
      <c r="H92" s="12" t="s">
        <v>8</v>
      </c>
      <c r="I92" s="12" t="s">
        <v>9</v>
      </c>
    </row>
    <row r="93" spans="2:13">
      <c r="B93" s="1" t="s">
        <v>485</v>
      </c>
      <c r="C93" s="92" t="s">
        <v>481</v>
      </c>
      <c r="D93" s="13">
        <v>11050</v>
      </c>
      <c r="E93" s="5"/>
      <c r="F93" s="5"/>
      <c r="G93" s="5"/>
      <c r="H93" s="5"/>
      <c r="I93" s="13" t="s">
        <v>13</v>
      </c>
    </row>
    <row r="94" spans="2:13">
      <c r="B94" s="1" t="s">
        <v>487</v>
      </c>
      <c r="C94" s="93"/>
      <c r="D94" s="13"/>
      <c r="E94" s="5"/>
      <c r="F94" s="13">
        <v>11080</v>
      </c>
      <c r="G94" s="5"/>
      <c r="H94" s="13">
        <f>F94-D93</f>
        <v>30</v>
      </c>
      <c r="I94" s="13"/>
    </row>
    <row r="95" spans="2:13">
      <c r="B95" s="1" t="s">
        <v>485</v>
      </c>
      <c r="C95" s="93"/>
      <c r="D95" s="13">
        <v>11050</v>
      </c>
      <c r="E95" s="5"/>
      <c r="F95" s="13"/>
      <c r="G95" s="5"/>
      <c r="H95" s="13"/>
      <c r="I95" s="13" t="s">
        <v>13</v>
      </c>
    </row>
    <row r="96" spans="2:13">
      <c r="B96" s="1" t="s">
        <v>487</v>
      </c>
      <c r="C96" s="93"/>
      <c r="D96" s="13"/>
      <c r="E96" s="5"/>
      <c r="F96" s="13">
        <v>11084</v>
      </c>
      <c r="G96" s="5"/>
      <c r="H96" s="13">
        <f>F96-D95</f>
        <v>34</v>
      </c>
      <c r="I96" s="13"/>
    </row>
    <row r="97" spans="2:9">
      <c r="B97" s="1" t="s">
        <v>485</v>
      </c>
      <c r="C97" s="93"/>
      <c r="D97" s="13">
        <v>11050</v>
      </c>
      <c r="E97" s="5"/>
      <c r="F97" s="13"/>
      <c r="G97" s="5"/>
      <c r="H97" s="13"/>
      <c r="I97" s="13" t="s">
        <v>13</v>
      </c>
    </row>
    <row r="98" spans="2:9">
      <c r="B98" s="1" t="s">
        <v>487</v>
      </c>
      <c r="C98" s="94"/>
      <c r="D98" s="1"/>
      <c r="E98" s="1"/>
      <c r="F98" s="1">
        <v>11120</v>
      </c>
      <c r="G98" s="1"/>
      <c r="H98" s="13">
        <f>F98-D97</f>
        <v>70</v>
      </c>
      <c r="I98" s="1"/>
    </row>
    <row r="99" spans="2:9">
      <c r="B99" s="102" t="s">
        <v>487</v>
      </c>
      <c r="C99" s="92" t="s">
        <v>481</v>
      </c>
      <c r="D99" s="1">
        <v>10930</v>
      </c>
      <c r="E99" s="1">
        <v>11032</v>
      </c>
      <c r="F99" s="1"/>
      <c r="G99" s="1"/>
      <c r="H99" s="1">
        <f>E99-D99</f>
        <v>102</v>
      </c>
      <c r="I99" s="1"/>
    </row>
    <row r="100" spans="2:9">
      <c r="B100" s="104"/>
      <c r="C100" s="94"/>
      <c r="D100" s="1">
        <v>10930</v>
      </c>
      <c r="E100" s="1">
        <v>11032</v>
      </c>
      <c r="F100" s="1"/>
      <c r="G100" s="1"/>
      <c r="H100" s="1">
        <f>E100-D100</f>
        <v>102</v>
      </c>
      <c r="I100" s="1"/>
    </row>
    <row r="101" spans="2:9">
      <c r="B101" s="102" t="s">
        <v>489</v>
      </c>
      <c r="C101" s="92" t="s">
        <v>481</v>
      </c>
      <c r="D101" s="1">
        <v>10886</v>
      </c>
      <c r="E101" s="1">
        <v>10938</v>
      </c>
      <c r="F101" s="1"/>
      <c r="G101" s="1"/>
      <c r="H101" s="1">
        <f>E101-D101</f>
        <v>52</v>
      </c>
      <c r="I101" s="1"/>
    </row>
    <row r="102" spans="2:9">
      <c r="B102" s="103"/>
      <c r="C102" s="93"/>
      <c r="D102" s="1">
        <v>10855</v>
      </c>
      <c r="E102" s="1">
        <v>10938</v>
      </c>
      <c r="F102" s="1"/>
      <c r="G102" s="1"/>
      <c r="H102" s="1">
        <f t="shared" ref="H102:H104" si="7">E102-D102</f>
        <v>83</v>
      </c>
      <c r="I102" s="1"/>
    </row>
    <row r="103" spans="2:9">
      <c r="B103" s="103"/>
      <c r="C103" s="93"/>
      <c r="D103" s="1">
        <v>10838</v>
      </c>
      <c r="E103" s="1">
        <v>10938</v>
      </c>
      <c r="F103" s="1"/>
      <c r="G103" s="1"/>
      <c r="H103" s="1">
        <f t="shared" si="7"/>
        <v>100</v>
      </c>
      <c r="I103" s="1"/>
    </row>
    <row r="104" spans="2:9">
      <c r="B104" s="104"/>
      <c r="C104" s="94"/>
      <c r="D104" s="1">
        <v>10790</v>
      </c>
      <c r="E104" s="1">
        <v>10938</v>
      </c>
      <c r="F104" s="1"/>
      <c r="G104" s="1"/>
      <c r="H104" s="1">
        <f t="shared" si="7"/>
        <v>148</v>
      </c>
      <c r="I104" s="1"/>
    </row>
    <row r="105" spans="2:9">
      <c r="B105" s="102" t="s">
        <v>490</v>
      </c>
      <c r="C105" s="92" t="s">
        <v>481</v>
      </c>
      <c r="D105" s="1"/>
      <c r="E105" s="1">
        <v>10645</v>
      </c>
      <c r="F105" s="1"/>
      <c r="G105" s="1">
        <v>10665</v>
      </c>
      <c r="H105" s="1">
        <f>E105-G105</f>
        <v>-20</v>
      </c>
      <c r="I105" s="1"/>
    </row>
    <row r="106" spans="2:9">
      <c r="B106" s="103"/>
      <c r="C106" s="93"/>
      <c r="D106" s="1"/>
      <c r="E106" s="1">
        <v>10655</v>
      </c>
      <c r="F106" s="1"/>
      <c r="G106" s="1">
        <v>10665</v>
      </c>
      <c r="H106" s="1">
        <f>E106-G106</f>
        <v>-10</v>
      </c>
      <c r="I106" s="1"/>
    </row>
    <row r="107" spans="2:9">
      <c r="B107" s="103"/>
      <c r="C107" s="93"/>
      <c r="D107" s="1">
        <v>10671</v>
      </c>
      <c r="E107" s="1"/>
      <c r="F107" s="1">
        <v>10695</v>
      </c>
      <c r="G107" s="1"/>
      <c r="H107" s="1">
        <f>F107-D107</f>
        <v>24</v>
      </c>
      <c r="I107" s="1"/>
    </row>
    <row r="108" spans="2:9">
      <c r="B108" s="103"/>
      <c r="C108" s="93"/>
      <c r="D108" s="1">
        <v>10671</v>
      </c>
      <c r="E108" s="1"/>
      <c r="F108" s="1">
        <v>10720</v>
      </c>
      <c r="G108" s="1"/>
      <c r="H108" s="1">
        <f>F108-D108</f>
        <v>49</v>
      </c>
      <c r="I108" s="1"/>
    </row>
    <row r="109" spans="2:9">
      <c r="B109" s="103"/>
      <c r="C109" s="93"/>
      <c r="D109" s="1"/>
      <c r="E109" s="1">
        <v>10660</v>
      </c>
      <c r="F109" s="1"/>
      <c r="G109" s="1">
        <v>10675</v>
      </c>
      <c r="H109" s="1">
        <f>E109-G109</f>
        <v>-15</v>
      </c>
      <c r="I109" s="1"/>
    </row>
    <row r="110" spans="2:9">
      <c r="B110" s="104"/>
      <c r="C110" s="94"/>
      <c r="D110" s="1"/>
      <c r="E110" s="1">
        <v>10660</v>
      </c>
      <c r="F110" s="1"/>
      <c r="G110" s="1">
        <v>10675</v>
      </c>
      <c r="H110" s="1">
        <f>E110-G110</f>
        <v>-15</v>
      </c>
      <c r="I110" s="1"/>
    </row>
    <row r="111" spans="2:9">
      <c r="B111" s="102" t="s">
        <v>492</v>
      </c>
      <c r="C111" s="92" t="s">
        <v>481</v>
      </c>
      <c r="D111" s="1">
        <v>10352</v>
      </c>
      <c r="E111" s="1">
        <v>10395</v>
      </c>
      <c r="F111" s="1"/>
      <c r="G111" s="1"/>
      <c r="H111" s="1">
        <f>E111-D111</f>
        <v>43</v>
      </c>
      <c r="I111" s="1"/>
    </row>
    <row r="112" spans="2:9">
      <c r="B112" s="103"/>
      <c r="C112" s="93"/>
      <c r="D112" s="1">
        <v>10346</v>
      </c>
      <c r="E112" s="1">
        <v>10395</v>
      </c>
      <c r="F112" s="1"/>
      <c r="G112" s="1"/>
      <c r="H112" s="1">
        <f t="shared" ref="H112:H113" si="8">E112-D112</f>
        <v>49</v>
      </c>
      <c r="I112" s="1"/>
    </row>
    <row r="113" spans="2:9">
      <c r="B113" s="103"/>
      <c r="C113" s="93"/>
      <c r="D113" s="1">
        <v>10310</v>
      </c>
      <c r="E113" s="1">
        <v>10395</v>
      </c>
      <c r="F113" s="1"/>
      <c r="G113" s="1"/>
      <c r="H113" s="1">
        <f t="shared" si="8"/>
        <v>85</v>
      </c>
      <c r="I113" s="1"/>
    </row>
    <row r="114" spans="2:9">
      <c r="B114" s="103"/>
      <c r="C114" s="93"/>
      <c r="D114" s="1">
        <v>10325</v>
      </c>
      <c r="E114" s="1"/>
      <c r="F114" s="1">
        <v>10360</v>
      </c>
      <c r="G114" s="1"/>
      <c r="H114" s="1">
        <f>F114-D114</f>
        <v>35</v>
      </c>
      <c r="I114" s="1"/>
    </row>
    <row r="115" spans="2:9">
      <c r="B115" s="103"/>
      <c r="C115" s="93"/>
      <c r="D115" s="1">
        <v>10325</v>
      </c>
      <c r="E115" s="1"/>
      <c r="F115" s="1">
        <v>10380</v>
      </c>
      <c r="G115" s="1"/>
      <c r="H115" s="1">
        <f t="shared" ref="H115:H116" si="9">F115-D115</f>
        <v>55</v>
      </c>
      <c r="I115" s="1"/>
    </row>
    <row r="116" spans="2:9">
      <c r="B116" s="103"/>
      <c r="C116" s="93"/>
      <c r="D116" s="1">
        <v>10325</v>
      </c>
      <c r="E116" s="1"/>
      <c r="F116" s="1">
        <v>10401</v>
      </c>
      <c r="G116" s="1"/>
      <c r="H116" s="1">
        <f t="shared" si="9"/>
        <v>76</v>
      </c>
      <c r="I116" s="1"/>
    </row>
    <row r="117" spans="2:9">
      <c r="B117" s="103"/>
      <c r="C117" s="93"/>
      <c r="D117" s="1">
        <v>10420</v>
      </c>
      <c r="E117" s="1"/>
      <c r="F117" s="1"/>
      <c r="G117" s="1">
        <v>10400</v>
      </c>
      <c r="H117" s="1">
        <f>G117-D117</f>
        <v>-20</v>
      </c>
      <c r="I117" s="1"/>
    </row>
    <row r="118" spans="2:9">
      <c r="B118" s="103"/>
      <c r="C118" s="93"/>
      <c r="D118" s="1">
        <v>10420</v>
      </c>
      <c r="E118" s="1"/>
      <c r="F118" s="1"/>
      <c r="G118" s="1">
        <v>10400</v>
      </c>
      <c r="H118" s="1">
        <f t="shared" ref="H118:H119" si="10">G118-D118</f>
        <v>-20</v>
      </c>
      <c r="I118" s="1"/>
    </row>
    <row r="119" spans="2:9">
      <c r="B119" s="103"/>
      <c r="C119" s="93"/>
      <c r="D119" s="1">
        <v>10420</v>
      </c>
      <c r="E119" s="1"/>
      <c r="F119" s="1"/>
      <c r="G119" s="1">
        <v>10400</v>
      </c>
      <c r="H119" s="1">
        <f t="shared" si="10"/>
        <v>-20</v>
      </c>
      <c r="I119" s="1"/>
    </row>
    <row r="120" spans="2:9">
      <c r="B120" s="103"/>
      <c r="C120" s="93"/>
      <c r="D120" s="1">
        <v>10445</v>
      </c>
      <c r="E120" s="1"/>
      <c r="F120" s="1">
        <v>10530</v>
      </c>
      <c r="G120" s="1"/>
      <c r="H120" s="1">
        <f>F120-D120</f>
        <v>85</v>
      </c>
      <c r="I120" s="1"/>
    </row>
    <row r="121" spans="2:9">
      <c r="B121" s="103"/>
      <c r="C121" s="93"/>
      <c r="D121" s="1">
        <v>10445</v>
      </c>
      <c r="E121" s="1"/>
      <c r="F121" s="1">
        <v>10582</v>
      </c>
      <c r="G121" s="1"/>
      <c r="H121" s="1">
        <f t="shared" ref="H121:H122" si="11">F121-D121</f>
        <v>137</v>
      </c>
      <c r="I121" s="1"/>
    </row>
    <row r="122" spans="2:9">
      <c r="B122" s="104"/>
      <c r="C122" s="94"/>
      <c r="D122" s="1">
        <v>10445</v>
      </c>
      <c r="E122" s="1"/>
      <c r="F122" s="1">
        <v>10500</v>
      </c>
      <c r="G122" s="1"/>
      <c r="H122" s="1">
        <f t="shared" si="11"/>
        <v>55</v>
      </c>
      <c r="I122" s="1"/>
    </row>
    <row r="123" spans="2:9">
      <c r="B123" s="102" t="s">
        <v>493</v>
      </c>
      <c r="C123" s="92" t="s">
        <v>481</v>
      </c>
      <c r="D123" s="1">
        <v>10550</v>
      </c>
      <c r="E123" s="1"/>
      <c r="F123" s="1"/>
      <c r="G123" s="1">
        <v>10540</v>
      </c>
      <c r="H123" s="1">
        <f>G123-D123</f>
        <v>-10</v>
      </c>
      <c r="I123" s="1"/>
    </row>
    <row r="124" spans="2:9">
      <c r="B124" s="103"/>
      <c r="C124" s="93"/>
      <c r="D124" s="1">
        <v>10550</v>
      </c>
      <c r="E124" s="1"/>
      <c r="F124" s="1"/>
      <c r="G124" s="1">
        <v>10540</v>
      </c>
      <c r="H124" s="1">
        <f>G124-D124</f>
        <v>-10</v>
      </c>
      <c r="I124" s="1"/>
    </row>
    <row r="125" spans="2:9">
      <c r="B125" s="103"/>
      <c r="C125" s="93"/>
      <c r="D125" s="1">
        <v>10462</v>
      </c>
      <c r="E125" s="1">
        <v>10510</v>
      </c>
      <c r="F125" s="1"/>
      <c r="G125" s="1"/>
      <c r="H125" s="1">
        <f>E125-D125</f>
        <v>48</v>
      </c>
      <c r="I125" s="1"/>
    </row>
    <row r="126" spans="2:9">
      <c r="B126" s="103"/>
      <c r="C126" s="93"/>
      <c r="D126" s="1"/>
      <c r="E126" s="1">
        <v>10510</v>
      </c>
      <c r="F126" s="1"/>
      <c r="G126" s="1">
        <v>10515</v>
      </c>
      <c r="H126" s="1">
        <f>E126-G126</f>
        <v>-5</v>
      </c>
      <c r="I126" s="1"/>
    </row>
    <row r="127" spans="2:9">
      <c r="B127" s="103"/>
      <c r="C127" s="93"/>
      <c r="D127" s="1">
        <v>10520</v>
      </c>
      <c r="E127" s="1"/>
      <c r="F127" s="1"/>
      <c r="G127" s="1">
        <v>10498</v>
      </c>
      <c r="H127" s="1">
        <f>G127-D127</f>
        <v>-22</v>
      </c>
      <c r="I127" s="1"/>
    </row>
    <row r="128" spans="2:9">
      <c r="B128" s="103"/>
      <c r="C128" s="93"/>
      <c r="D128" s="1">
        <v>10520</v>
      </c>
      <c r="E128" s="1"/>
      <c r="F128" s="1"/>
      <c r="G128" s="1">
        <v>10498</v>
      </c>
      <c r="H128" s="1">
        <f>G128-D128</f>
        <v>-22</v>
      </c>
      <c r="I128" s="1"/>
    </row>
    <row r="129" spans="2:9">
      <c r="B129" s="103"/>
      <c r="C129" s="93"/>
      <c r="D129" s="1">
        <v>10463</v>
      </c>
      <c r="E129" s="1">
        <v>10488</v>
      </c>
      <c r="F129" s="1"/>
      <c r="G129" s="1"/>
      <c r="H129" s="1">
        <f>E129-D129</f>
        <v>25</v>
      </c>
      <c r="I129" s="1"/>
    </row>
    <row r="130" spans="2:9">
      <c r="B130" s="104"/>
      <c r="C130" s="94"/>
      <c r="D130" s="1">
        <v>10460</v>
      </c>
      <c r="E130" s="1">
        <v>10488</v>
      </c>
      <c r="F130" s="1"/>
      <c r="G130" s="1"/>
      <c r="H130" s="1">
        <f>E130-D130</f>
        <v>28</v>
      </c>
      <c r="I130" s="1"/>
    </row>
    <row r="131" spans="2:9">
      <c r="B131" s="102" t="s">
        <v>496</v>
      </c>
      <c r="C131" s="92" t="s">
        <v>481</v>
      </c>
      <c r="D131" s="1">
        <v>10505</v>
      </c>
      <c r="E131" s="1"/>
      <c r="F131" s="1">
        <v>10550</v>
      </c>
      <c r="G131" s="1"/>
      <c r="H131" s="1">
        <f>F131-D131</f>
        <v>45</v>
      </c>
      <c r="I131" s="1"/>
    </row>
    <row r="132" spans="2:9">
      <c r="B132" s="103"/>
      <c r="C132" s="93"/>
      <c r="D132" s="1">
        <v>10505</v>
      </c>
      <c r="E132" s="1"/>
      <c r="F132" s="1">
        <v>10561</v>
      </c>
      <c r="G132" s="1"/>
      <c r="H132" s="1">
        <f t="shared" ref="H132:H133" si="12">F132-D132</f>
        <v>56</v>
      </c>
      <c r="I132" s="1"/>
    </row>
    <row r="133" spans="2:9">
      <c r="B133" s="103"/>
      <c r="C133" s="93"/>
      <c r="D133" s="1">
        <v>10505</v>
      </c>
      <c r="E133" s="1"/>
      <c r="F133" s="1">
        <v>10574</v>
      </c>
      <c r="G133" s="1"/>
      <c r="H133" s="1">
        <f t="shared" si="12"/>
        <v>69</v>
      </c>
      <c r="I133" s="1"/>
    </row>
    <row r="134" spans="2:9">
      <c r="B134" s="103"/>
      <c r="C134" s="93"/>
      <c r="D134" s="1">
        <v>10585</v>
      </c>
      <c r="E134" s="1">
        <v>10613</v>
      </c>
      <c r="F134" s="1"/>
      <c r="G134" s="1"/>
      <c r="H134" s="1">
        <f>E134-D134</f>
        <v>28</v>
      </c>
      <c r="I134" s="1"/>
    </row>
    <row r="135" spans="2:9">
      <c r="B135" s="103"/>
      <c r="C135" s="93"/>
      <c r="D135" s="1">
        <v>10585</v>
      </c>
      <c r="E135" s="1">
        <v>10613</v>
      </c>
      <c r="F135" s="1"/>
      <c r="G135" s="1"/>
      <c r="H135" s="1">
        <f t="shared" ref="H135:H141" si="13">E135-D135</f>
        <v>28</v>
      </c>
      <c r="I135" s="1"/>
    </row>
    <row r="136" spans="2:9">
      <c r="B136" s="103"/>
      <c r="C136" s="93"/>
      <c r="D136" s="1">
        <v>10597</v>
      </c>
      <c r="E136" s="1">
        <v>10613</v>
      </c>
      <c r="F136" s="1"/>
      <c r="G136" s="1"/>
      <c r="H136" s="1">
        <f t="shared" si="13"/>
        <v>16</v>
      </c>
      <c r="I136" s="1"/>
    </row>
    <row r="137" spans="2:9">
      <c r="B137" s="103"/>
      <c r="C137" s="93"/>
      <c r="D137" s="1">
        <v>10583</v>
      </c>
      <c r="E137" s="1">
        <v>10635</v>
      </c>
      <c r="F137" s="1"/>
      <c r="G137" s="1"/>
      <c r="H137" s="1">
        <f t="shared" si="13"/>
        <v>52</v>
      </c>
      <c r="I137" s="1"/>
    </row>
    <row r="138" spans="2:9">
      <c r="B138" s="103"/>
      <c r="C138" s="93"/>
      <c r="D138" s="1">
        <v>10575</v>
      </c>
      <c r="E138" s="1">
        <v>10635</v>
      </c>
      <c r="F138" s="1"/>
      <c r="G138" s="1"/>
      <c r="H138" s="1">
        <f t="shared" si="13"/>
        <v>60</v>
      </c>
      <c r="I138" s="1"/>
    </row>
    <row r="139" spans="2:9">
      <c r="B139" s="103"/>
      <c r="C139" s="93"/>
      <c r="D139" s="1">
        <v>10550</v>
      </c>
      <c r="E139" s="1">
        <v>10585</v>
      </c>
      <c r="F139" s="1"/>
      <c r="G139" s="1"/>
      <c r="H139" s="1">
        <f t="shared" si="13"/>
        <v>35</v>
      </c>
      <c r="I139" s="1"/>
    </row>
    <row r="140" spans="2:9">
      <c r="B140" s="103"/>
      <c r="C140" s="93"/>
      <c r="D140" s="1">
        <v>10537</v>
      </c>
      <c r="E140" s="1">
        <v>10585</v>
      </c>
      <c r="F140" s="1"/>
      <c r="G140" s="1"/>
      <c r="H140" s="1">
        <f t="shared" si="13"/>
        <v>48</v>
      </c>
      <c r="I140" s="1"/>
    </row>
    <row r="141" spans="2:9">
      <c r="B141" s="104"/>
      <c r="C141" s="94"/>
      <c r="D141" s="1">
        <v>10522</v>
      </c>
      <c r="E141" s="1">
        <v>10585</v>
      </c>
      <c r="F141" s="1"/>
      <c r="G141" s="1"/>
      <c r="H141" s="1">
        <f t="shared" si="13"/>
        <v>63</v>
      </c>
      <c r="I141" s="1"/>
    </row>
    <row r="142" spans="2:9">
      <c r="B142" s="102" t="s">
        <v>497</v>
      </c>
      <c r="C142" s="92" t="s">
        <v>481</v>
      </c>
      <c r="D142" s="1"/>
      <c r="E142" s="1">
        <v>10412</v>
      </c>
      <c r="F142" s="1"/>
      <c r="G142" s="1">
        <v>10445</v>
      </c>
      <c r="H142" s="1">
        <f>E142-G142</f>
        <v>-33</v>
      </c>
      <c r="I142" s="1"/>
    </row>
    <row r="143" spans="2:9">
      <c r="B143" s="103"/>
      <c r="C143" s="93"/>
      <c r="D143" s="1"/>
      <c r="E143" s="1">
        <v>10412</v>
      </c>
      <c r="F143" s="1"/>
      <c r="G143" s="1">
        <v>10445</v>
      </c>
      <c r="H143" s="1">
        <f>E143-G143</f>
        <v>-33</v>
      </c>
      <c r="I143" s="1"/>
    </row>
    <row r="144" spans="2:9">
      <c r="B144" s="103"/>
      <c r="C144" s="93"/>
      <c r="D144" s="1">
        <v>10445</v>
      </c>
      <c r="E144" s="1">
        <v>10450</v>
      </c>
      <c r="F144" s="1"/>
      <c r="G144" s="1"/>
      <c r="H144" s="1">
        <f>E144-D144</f>
        <v>5</v>
      </c>
      <c r="I144" s="1"/>
    </row>
    <row r="145" spans="2:9">
      <c r="B145" s="103"/>
      <c r="C145" s="93"/>
      <c r="D145" s="1">
        <v>10445</v>
      </c>
      <c r="E145" s="1">
        <v>10470</v>
      </c>
      <c r="F145" s="1"/>
      <c r="G145" s="1"/>
      <c r="H145" s="1">
        <f>E145-D145</f>
        <v>25</v>
      </c>
      <c r="I145" s="1"/>
    </row>
    <row r="146" spans="2:9">
      <c r="B146" s="103"/>
      <c r="C146" s="93"/>
      <c r="D146" s="1">
        <v>10445</v>
      </c>
      <c r="E146" s="1">
        <v>10485</v>
      </c>
      <c r="F146" s="1"/>
      <c r="G146" s="1"/>
      <c r="H146" s="1">
        <f>E146-D146</f>
        <v>40</v>
      </c>
      <c r="I146" s="1"/>
    </row>
    <row r="147" spans="2:9">
      <c r="B147" s="104"/>
      <c r="C147" s="94"/>
      <c r="D147" s="1">
        <v>10460</v>
      </c>
      <c r="E147" s="1">
        <v>10488</v>
      </c>
      <c r="F147" s="1"/>
      <c r="G147" s="1"/>
      <c r="H147" s="1">
        <f>E147-D147</f>
        <v>28</v>
      </c>
      <c r="I147" s="1"/>
    </row>
    <row r="148" spans="2:9">
      <c r="B148" s="102" t="s">
        <v>498</v>
      </c>
      <c r="C148" s="92" t="s">
        <v>481</v>
      </c>
      <c r="D148" s="1">
        <v>10535</v>
      </c>
      <c r="E148" s="1"/>
      <c r="F148" s="1"/>
      <c r="G148" s="1">
        <v>10510</v>
      </c>
      <c r="H148" s="1">
        <f>G148-D148</f>
        <v>-25</v>
      </c>
      <c r="I148" s="1"/>
    </row>
    <row r="149" spans="2:9">
      <c r="B149" s="104"/>
      <c r="C149" s="94"/>
      <c r="D149" s="1">
        <v>10535</v>
      </c>
      <c r="E149" s="1"/>
      <c r="F149" s="1"/>
      <c r="G149" s="1">
        <v>10510</v>
      </c>
      <c r="H149" s="1">
        <f>G149-D149</f>
        <v>-25</v>
      </c>
      <c r="I149" s="1"/>
    </row>
    <row r="150" spans="2:9">
      <c r="B150" s="105" t="s">
        <v>499</v>
      </c>
      <c r="C150" s="89" t="s">
        <v>481</v>
      </c>
      <c r="D150" s="1">
        <v>10570</v>
      </c>
      <c r="E150" s="1"/>
      <c r="F150" s="1"/>
      <c r="G150" s="1">
        <v>10550</v>
      </c>
      <c r="H150" s="1">
        <f t="shared" ref="H150:H151" si="14">G150-D150</f>
        <v>-20</v>
      </c>
      <c r="I150" s="1"/>
    </row>
    <row r="151" spans="2:9">
      <c r="B151" s="106"/>
      <c r="C151" s="90"/>
      <c r="D151" s="1">
        <v>10570</v>
      </c>
      <c r="E151" s="1"/>
      <c r="F151" s="1"/>
      <c r="G151" s="1">
        <v>10550</v>
      </c>
      <c r="H151" s="1">
        <f t="shared" si="14"/>
        <v>-20</v>
      </c>
      <c r="I151" s="1"/>
    </row>
    <row r="152" spans="2:9">
      <c r="B152" s="106"/>
      <c r="C152" s="90"/>
      <c r="D152" s="1">
        <v>10507</v>
      </c>
      <c r="E152" s="1">
        <v>10545</v>
      </c>
      <c r="F152" s="1"/>
      <c r="G152" s="1"/>
      <c r="H152" s="1">
        <f>E152-D152</f>
        <v>38</v>
      </c>
      <c r="I152" s="1"/>
    </row>
    <row r="153" spans="2:9">
      <c r="B153" s="106"/>
      <c r="C153" s="90"/>
      <c r="D153" s="1">
        <v>10492</v>
      </c>
      <c r="E153" s="1">
        <v>10545</v>
      </c>
      <c r="F153" s="1"/>
      <c r="G153" s="1"/>
      <c r="H153" s="1">
        <f t="shared" ref="H153:H155" si="15">E153-D153</f>
        <v>53</v>
      </c>
      <c r="I153" s="1"/>
    </row>
    <row r="154" spans="2:9">
      <c r="B154" s="106"/>
      <c r="C154" s="90"/>
      <c r="D154" s="1">
        <v>10481</v>
      </c>
      <c r="E154" s="1">
        <v>10545</v>
      </c>
      <c r="F154" s="1"/>
      <c r="G154" s="1"/>
      <c r="H154" s="1">
        <f t="shared" si="15"/>
        <v>64</v>
      </c>
      <c r="I154" s="1"/>
    </row>
    <row r="155" spans="2:9">
      <c r="B155" s="106"/>
      <c r="C155" s="90"/>
      <c r="D155" s="1">
        <v>10466</v>
      </c>
      <c r="E155" s="1">
        <v>10545</v>
      </c>
      <c r="F155" s="1"/>
      <c r="G155" s="1"/>
      <c r="H155" s="1">
        <f t="shared" si="15"/>
        <v>79</v>
      </c>
      <c r="I155" s="1"/>
    </row>
    <row r="156" spans="2:9">
      <c r="B156" s="107"/>
      <c r="C156" s="91"/>
      <c r="D156" s="5"/>
      <c r="E156" s="13">
        <v>10545</v>
      </c>
      <c r="F156" s="1"/>
      <c r="G156" s="1"/>
      <c r="H156" s="1"/>
      <c r="I156" s="13" t="s">
        <v>13</v>
      </c>
    </row>
    <row r="157" spans="2:9">
      <c r="B157" s="105" t="s">
        <v>501</v>
      </c>
      <c r="C157" s="89" t="s">
        <v>481</v>
      </c>
      <c r="D157" s="13"/>
      <c r="E157" s="13"/>
      <c r="F157" s="1"/>
      <c r="G157" s="1">
        <v>10528</v>
      </c>
      <c r="H157" s="1">
        <f>E156-G157</f>
        <v>17</v>
      </c>
      <c r="I157" s="5"/>
    </row>
    <row r="158" spans="2:9">
      <c r="B158" s="106"/>
      <c r="C158" s="90"/>
      <c r="D158" s="13">
        <v>10528</v>
      </c>
      <c r="E158" s="13"/>
      <c r="F158" s="1">
        <v>10576</v>
      </c>
      <c r="G158" s="1"/>
      <c r="H158" s="1">
        <f>F158-D158</f>
        <v>48</v>
      </c>
      <c r="I158" s="5"/>
    </row>
    <row r="159" spans="2:9">
      <c r="B159" s="106"/>
      <c r="C159" s="90"/>
      <c r="D159" s="13">
        <v>10528</v>
      </c>
      <c r="E159" s="13"/>
      <c r="F159" s="1">
        <v>10590</v>
      </c>
      <c r="G159" s="1"/>
      <c r="H159" s="1">
        <f>F159-D159</f>
        <v>62</v>
      </c>
      <c r="I159" s="5"/>
    </row>
    <row r="160" spans="2:9">
      <c r="B160" s="106"/>
      <c r="C160" s="90"/>
      <c r="D160" s="13">
        <v>10586</v>
      </c>
      <c r="E160" s="13">
        <v>10627</v>
      </c>
      <c r="F160" s="1"/>
      <c r="G160" s="1"/>
      <c r="H160" s="1">
        <f>E160-D160</f>
        <v>41</v>
      </c>
      <c r="I160" s="5"/>
    </row>
    <row r="161" spans="2:9">
      <c r="B161" s="106"/>
      <c r="C161" s="90"/>
      <c r="D161" s="13">
        <v>10569</v>
      </c>
      <c r="E161" s="13">
        <v>10627</v>
      </c>
      <c r="F161" s="1"/>
      <c r="G161" s="1"/>
      <c r="H161" s="1">
        <f t="shared" ref="H161:H163" si="16">E161-D161</f>
        <v>58</v>
      </c>
      <c r="I161" s="5"/>
    </row>
    <row r="162" spans="2:9">
      <c r="B162" s="106"/>
      <c r="C162" s="90"/>
      <c r="D162" s="13">
        <v>10549</v>
      </c>
      <c r="E162" s="13">
        <v>10627</v>
      </c>
      <c r="F162" s="1"/>
      <c r="G162" s="1"/>
      <c r="H162" s="1">
        <f t="shared" si="16"/>
        <v>78</v>
      </c>
      <c r="I162" s="5"/>
    </row>
    <row r="163" spans="2:9">
      <c r="B163" s="107"/>
      <c r="C163" s="91"/>
      <c r="D163" s="13">
        <v>10532</v>
      </c>
      <c r="E163" s="13">
        <v>10627</v>
      </c>
      <c r="F163" s="1"/>
      <c r="G163" s="1"/>
      <c r="H163" s="1">
        <f t="shared" si="16"/>
        <v>95</v>
      </c>
      <c r="I163" s="5"/>
    </row>
    <row r="164" spans="2:9">
      <c r="B164" s="102" t="s">
        <v>503</v>
      </c>
      <c r="C164" s="92" t="s">
        <v>481</v>
      </c>
      <c r="D164" s="13">
        <v>10600</v>
      </c>
      <c r="E164" s="13"/>
      <c r="F164" s="1"/>
      <c r="G164" s="1">
        <v>10580</v>
      </c>
      <c r="H164" s="1">
        <f>G164-D164</f>
        <v>-20</v>
      </c>
      <c r="I164" s="5"/>
    </row>
    <row r="165" spans="2:9">
      <c r="B165" s="103"/>
      <c r="C165" s="93"/>
      <c r="D165" s="13">
        <v>10600</v>
      </c>
      <c r="E165" s="13"/>
      <c r="F165" s="1"/>
      <c r="G165" s="1">
        <v>10580</v>
      </c>
      <c r="H165" s="1">
        <f t="shared" ref="H165:H169" si="17">G165-D165</f>
        <v>-20</v>
      </c>
      <c r="I165" s="5"/>
    </row>
    <row r="166" spans="2:9">
      <c r="B166" s="103"/>
      <c r="C166" s="93"/>
      <c r="D166" s="13">
        <v>10600</v>
      </c>
      <c r="E166" s="13"/>
      <c r="F166" s="1"/>
      <c r="G166" s="1">
        <v>10580</v>
      </c>
      <c r="H166" s="1">
        <f t="shared" si="17"/>
        <v>-20</v>
      </c>
      <c r="I166" s="5"/>
    </row>
    <row r="167" spans="2:9">
      <c r="B167" s="103"/>
      <c r="C167" s="93"/>
      <c r="D167" s="13">
        <v>10600</v>
      </c>
      <c r="E167" s="13"/>
      <c r="F167" s="1"/>
      <c r="G167" s="1">
        <v>10580</v>
      </c>
      <c r="H167" s="1">
        <f t="shared" si="17"/>
        <v>-20</v>
      </c>
      <c r="I167" s="5"/>
    </row>
    <row r="168" spans="2:9">
      <c r="B168" s="103"/>
      <c r="C168" s="93"/>
      <c r="D168" s="13">
        <v>10584</v>
      </c>
      <c r="E168" s="13"/>
      <c r="F168" s="1"/>
      <c r="G168" s="1">
        <v>10570</v>
      </c>
      <c r="H168" s="1">
        <f t="shared" si="17"/>
        <v>-14</v>
      </c>
      <c r="I168" s="5"/>
    </row>
    <row r="169" spans="2:9">
      <c r="B169" s="103"/>
      <c r="C169" s="93"/>
      <c r="D169" s="13">
        <v>10584</v>
      </c>
      <c r="E169" s="13"/>
      <c r="F169" s="1"/>
      <c r="G169" s="1">
        <v>10570</v>
      </c>
      <c r="H169" s="1">
        <f t="shared" si="17"/>
        <v>-14</v>
      </c>
      <c r="I169" s="5"/>
    </row>
    <row r="170" spans="2:9">
      <c r="B170" s="103"/>
      <c r="C170" s="93"/>
      <c r="D170" s="13">
        <v>10526</v>
      </c>
      <c r="E170" s="13">
        <v>10560</v>
      </c>
      <c r="F170" s="1"/>
      <c r="G170" s="1"/>
      <c r="H170" s="1">
        <f>E170-D170</f>
        <v>34</v>
      </c>
      <c r="I170" s="5"/>
    </row>
    <row r="171" spans="2:9">
      <c r="B171" s="103"/>
      <c r="C171" s="93"/>
      <c r="D171" s="13">
        <v>10526</v>
      </c>
      <c r="E171" s="13">
        <v>10560</v>
      </c>
      <c r="F171" s="1"/>
      <c r="G171" s="1"/>
      <c r="H171" s="1">
        <f t="shared" ref="H171:H195" si="18">E171-D171</f>
        <v>34</v>
      </c>
      <c r="I171" s="5"/>
    </row>
    <row r="172" spans="2:9">
      <c r="B172" s="103"/>
      <c r="C172" s="93"/>
      <c r="D172" s="13">
        <v>10498</v>
      </c>
      <c r="E172" s="13">
        <v>10560</v>
      </c>
      <c r="F172" s="1"/>
      <c r="G172" s="1"/>
      <c r="H172" s="1">
        <f t="shared" si="18"/>
        <v>62</v>
      </c>
      <c r="I172" s="5"/>
    </row>
    <row r="173" spans="2:9">
      <c r="B173" s="103"/>
      <c r="C173" s="93"/>
      <c r="D173" s="13">
        <v>10498</v>
      </c>
      <c r="E173" s="13">
        <v>10560</v>
      </c>
      <c r="F173" s="1"/>
      <c r="G173" s="1"/>
      <c r="H173" s="1">
        <f t="shared" si="18"/>
        <v>62</v>
      </c>
      <c r="I173" s="5"/>
    </row>
    <row r="174" spans="2:9">
      <c r="B174" s="103"/>
      <c r="C174" s="93"/>
      <c r="D174" s="13">
        <v>10485</v>
      </c>
      <c r="E174" s="13">
        <v>10518</v>
      </c>
      <c r="F174" s="1"/>
      <c r="G174" s="1"/>
      <c r="H174" s="1">
        <f t="shared" si="18"/>
        <v>33</v>
      </c>
      <c r="I174" s="5"/>
    </row>
    <row r="175" spans="2:9">
      <c r="B175" s="103"/>
      <c r="C175" s="93"/>
      <c r="D175" s="13">
        <v>10462</v>
      </c>
      <c r="E175" s="13">
        <v>10518</v>
      </c>
      <c r="F175" s="1"/>
      <c r="G175" s="1"/>
      <c r="H175" s="1">
        <f t="shared" si="18"/>
        <v>56</v>
      </c>
      <c r="I175" s="5"/>
    </row>
    <row r="176" spans="2:9">
      <c r="B176" s="103"/>
      <c r="C176" s="93"/>
      <c r="D176" s="13">
        <v>10455</v>
      </c>
      <c r="E176" s="13">
        <v>10525</v>
      </c>
      <c r="F176" s="1"/>
      <c r="G176" s="1"/>
      <c r="H176" s="1">
        <f t="shared" si="18"/>
        <v>70</v>
      </c>
      <c r="I176" s="5"/>
    </row>
    <row r="177" spans="2:9">
      <c r="B177" s="103"/>
      <c r="C177" s="93"/>
      <c r="D177" s="13">
        <v>10455</v>
      </c>
      <c r="E177" s="13">
        <v>10525</v>
      </c>
      <c r="F177" s="1"/>
      <c r="G177" s="1"/>
      <c r="H177" s="1">
        <f t="shared" si="18"/>
        <v>70</v>
      </c>
      <c r="I177" s="5"/>
    </row>
    <row r="178" spans="2:9">
      <c r="B178" s="103"/>
      <c r="C178" s="93"/>
      <c r="D178" s="13">
        <v>10462</v>
      </c>
      <c r="E178" s="13">
        <v>10480</v>
      </c>
      <c r="F178" s="1"/>
      <c r="G178" s="1"/>
      <c r="H178" s="1">
        <f t="shared" si="18"/>
        <v>18</v>
      </c>
      <c r="I178" s="5"/>
    </row>
    <row r="179" spans="2:9">
      <c r="B179" s="103"/>
      <c r="C179" s="93"/>
      <c r="D179" s="13">
        <v>10450</v>
      </c>
      <c r="E179" s="13">
        <v>10480</v>
      </c>
      <c r="F179" s="1"/>
      <c r="G179" s="1"/>
      <c r="H179" s="1">
        <f t="shared" si="18"/>
        <v>30</v>
      </c>
      <c r="I179" s="5"/>
    </row>
    <row r="180" spans="2:9">
      <c r="B180" s="103"/>
      <c r="C180" s="93"/>
      <c r="D180" s="13">
        <v>10437</v>
      </c>
      <c r="E180" s="13">
        <v>10482</v>
      </c>
      <c r="F180" s="1"/>
      <c r="G180" s="1"/>
      <c r="H180" s="1">
        <f t="shared" si="18"/>
        <v>45</v>
      </c>
      <c r="I180" s="5"/>
    </row>
    <row r="181" spans="2:9">
      <c r="B181" s="103"/>
      <c r="C181" s="93"/>
      <c r="D181" s="13">
        <v>10437</v>
      </c>
      <c r="E181" s="13">
        <v>10482</v>
      </c>
      <c r="F181" s="1"/>
      <c r="G181" s="1"/>
      <c r="H181" s="1">
        <f t="shared" si="18"/>
        <v>45</v>
      </c>
      <c r="I181" s="5"/>
    </row>
    <row r="182" spans="2:9">
      <c r="B182" s="103"/>
      <c r="C182" s="93"/>
      <c r="D182" s="13">
        <v>10437</v>
      </c>
      <c r="E182" s="13">
        <v>10482</v>
      </c>
      <c r="F182" s="1"/>
      <c r="G182" s="1"/>
      <c r="H182" s="1">
        <f t="shared" si="18"/>
        <v>45</v>
      </c>
      <c r="I182" s="5"/>
    </row>
    <row r="183" spans="2:9">
      <c r="B183" s="104"/>
      <c r="C183" s="94"/>
      <c r="D183" s="13">
        <v>10437</v>
      </c>
      <c r="E183" s="13">
        <v>10482</v>
      </c>
      <c r="F183" s="1"/>
      <c r="G183" s="1"/>
      <c r="H183" s="1">
        <f t="shared" si="18"/>
        <v>45</v>
      </c>
      <c r="I183" s="5"/>
    </row>
    <row r="184" spans="2:9">
      <c r="B184" s="102" t="s">
        <v>506</v>
      </c>
      <c r="C184" s="92" t="s">
        <v>481</v>
      </c>
      <c r="D184" s="13">
        <v>10408</v>
      </c>
      <c r="E184" s="13">
        <v>10438</v>
      </c>
      <c r="F184" s="1"/>
      <c r="G184" s="1"/>
      <c r="H184" s="1">
        <f t="shared" si="18"/>
        <v>30</v>
      </c>
      <c r="I184" s="5"/>
    </row>
    <row r="185" spans="2:9">
      <c r="B185" s="103"/>
      <c r="C185" s="93"/>
      <c r="D185" s="13">
        <v>10392</v>
      </c>
      <c r="E185" s="13">
        <v>10438</v>
      </c>
      <c r="F185" s="1"/>
      <c r="G185" s="1"/>
      <c r="H185" s="1">
        <f t="shared" si="18"/>
        <v>46</v>
      </c>
      <c r="I185" s="5"/>
    </row>
    <row r="186" spans="2:9">
      <c r="B186" s="103"/>
      <c r="C186" s="93"/>
      <c r="D186" s="13">
        <v>10382</v>
      </c>
      <c r="E186" s="13">
        <v>10438</v>
      </c>
      <c r="F186" s="1"/>
      <c r="G186" s="1"/>
      <c r="H186" s="1">
        <f t="shared" si="18"/>
        <v>56</v>
      </c>
      <c r="I186" s="5"/>
    </row>
    <row r="187" spans="2:9">
      <c r="B187" s="103"/>
      <c r="C187" s="93"/>
      <c r="D187" s="13">
        <v>10382</v>
      </c>
      <c r="E187" s="13">
        <v>10438</v>
      </c>
      <c r="F187" s="1"/>
      <c r="G187" s="1"/>
      <c r="H187" s="1">
        <f t="shared" si="18"/>
        <v>56</v>
      </c>
      <c r="I187" s="5"/>
    </row>
    <row r="188" spans="2:9">
      <c r="B188" s="103"/>
      <c r="C188" s="93"/>
      <c r="D188" s="13">
        <v>10385</v>
      </c>
      <c r="E188" s="13">
        <v>10414</v>
      </c>
      <c r="F188" s="1"/>
      <c r="G188" s="1"/>
      <c r="H188" s="1">
        <f t="shared" si="18"/>
        <v>29</v>
      </c>
      <c r="I188" s="5"/>
    </row>
    <row r="189" spans="2:9">
      <c r="B189" s="103"/>
      <c r="C189" s="93"/>
      <c r="D189" s="13">
        <v>10315</v>
      </c>
      <c r="E189" s="13">
        <v>10414</v>
      </c>
      <c r="F189" s="1"/>
      <c r="G189" s="1"/>
      <c r="H189" s="1">
        <f t="shared" si="18"/>
        <v>99</v>
      </c>
      <c r="I189" s="5"/>
    </row>
    <row r="190" spans="2:9">
      <c r="B190" s="103"/>
      <c r="C190" s="93"/>
      <c r="D190" s="13">
        <v>10315</v>
      </c>
      <c r="E190" s="13">
        <v>10414</v>
      </c>
      <c r="F190" s="1"/>
      <c r="G190" s="1"/>
      <c r="H190" s="1">
        <f t="shared" si="18"/>
        <v>99</v>
      </c>
      <c r="I190" s="5"/>
    </row>
    <row r="191" spans="2:9">
      <c r="B191" s="103"/>
      <c r="C191" s="93"/>
      <c r="D191" s="13">
        <v>10315</v>
      </c>
      <c r="E191" s="13">
        <v>10414</v>
      </c>
      <c r="F191" s="1"/>
      <c r="G191" s="1"/>
      <c r="H191" s="1">
        <f t="shared" si="18"/>
        <v>99</v>
      </c>
      <c r="I191" s="5"/>
    </row>
    <row r="192" spans="2:9">
      <c r="B192" s="103"/>
      <c r="C192" s="93"/>
      <c r="D192" s="13">
        <v>10311</v>
      </c>
      <c r="E192" s="13">
        <v>10340</v>
      </c>
      <c r="F192" s="1"/>
      <c r="G192" s="1"/>
      <c r="H192" s="1">
        <f t="shared" si="18"/>
        <v>29</v>
      </c>
      <c r="I192" s="5"/>
    </row>
    <row r="193" spans="2:9">
      <c r="B193" s="103"/>
      <c r="C193" s="93"/>
      <c r="D193" s="13">
        <v>10311</v>
      </c>
      <c r="E193" s="13">
        <v>10340</v>
      </c>
      <c r="F193" s="1"/>
      <c r="G193" s="1"/>
      <c r="H193" s="1">
        <f t="shared" si="18"/>
        <v>29</v>
      </c>
      <c r="I193" s="5"/>
    </row>
    <row r="194" spans="2:9">
      <c r="B194" s="103"/>
      <c r="C194" s="93"/>
      <c r="D194" s="13">
        <v>10295</v>
      </c>
      <c r="E194" s="13">
        <v>10340</v>
      </c>
      <c r="F194" s="1"/>
      <c r="G194" s="1"/>
      <c r="H194" s="1">
        <f t="shared" si="18"/>
        <v>45</v>
      </c>
      <c r="I194" s="5"/>
    </row>
    <row r="195" spans="2:9">
      <c r="B195" s="103"/>
      <c r="C195" s="93"/>
      <c r="D195" s="13">
        <v>10295</v>
      </c>
      <c r="E195" s="13">
        <v>10340</v>
      </c>
      <c r="F195" s="1"/>
      <c r="G195" s="1"/>
      <c r="H195" s="1">
        <f t="shared" si="18"/>
        <v>45</v>
      </c>
      <c r="I195" s="5"/>
    </row>
    <row r="196" spans="2:9">
      <c r="B196" s="103"/>
      <c r="C196" s="93"/>
      <c r="D196" s="13"/>
      <c r="E196" s="13">
        <v>10345</v>
      </c>
      <c r="F196" s="1"/>
      <c r="G196" s="1">
        <v>10355</v>
      </c>
      <c r="H196" s="1">
        <f>E196-G196</f>
        <v>-10</v>
      </c>
      <c r="I196" s="5"/>
    </row>
    <row r="197" spans="2:9">
      <c r="B197" s="103"/>
      <c r="C197" s="93"/>
      <c r="D197" s="13"/>
      <c r="E197" s="13">
        <v>10345</v>
      </c>
      <c r="F197" s="1"/>
      <c r="G197" s="1">
        <v>10355</v>
      </c>
      <c r="H197" s="1">
        <f t="shared" ref="H197:H199" si="19">E197-G197</f>
        <v>-10</v>
      </c>
      <c r="I197" s="5"/>
    </row>
    <row r="198" spans="2:9">
      <c r="B198" s="103"/>
      <c r="C198" s="93"/>
      <c r="D198" s="13"/>
      <c r="E198" s="13">
        <v>10345</v>
      </c>
      <c r="F198" s="1"/>
      <c r="G198" s="1">
        <v>10355</v>
      </c>
      <c r="H198" s="1">
        <f t="shared" si="19"/>
        <v>-10</v>
      </c>
      <c r="I198" s="5"/>
    </row>
    <row r="199" spans="2:9">
      <c r="B199" s="104"/>
      <c r="C199" s="94"/>
      <c r="D199" s="13"/>
      <c r="E199" s="13">
        <v>10345</v>
      </c>
      <c r="F199" s="1"/>
      <c r="G199" s="1">
        <v>10355</v>
      </c>
      <c r="H199" s="1">
        <f t="shared" si="19"/>
        <v>-10</v>
      </c>
      <c r="I199" s="5"/>
    </row>
    <row r="200" spans="2:9">
      <c r="B200" s="102" t="s">
        <v>507</v>
      </c>
      <c r="C200" s="92" t="s">
        <v>481</v>
      </c>
      <c r="D200" s="13">
        <v>10395</v>
      </c>
      <c r="E200" s="13"/>
      <c r="F200" s="1">
        <v>10419</v>
      </c>
      <c r="G200" s="1"/>
      <c r="H200" s="1">
        <f>F200-D200</f>
        <v>24</v>
      </c>
      <c r="I200" s="5"/>
    </row>
    <row r="201" spans="2:9">
      <c r="B201" s="103"/>
      <c r="C201" s="93"/>
      <c r="D201" s="13">
        <v>10395</v>
      </c>
      <c r="E201" s="13"/>
      <c r="F201" s="1">
        <v>10419</v>
      </c>
      <c r="G201" s="1"/>
      <c r="H201" s="1">
        <f t="shared" ref="H201:H203" si="20">F201-D201</f>
        <v>24</v>
      </c>
      <c r="I201" s="5"/>
    </row>
    <row r="202" spans="2:9">
      <c r="B202" s="103"/>
      <c r="C202" s="93"/>
      <c r="D202" s="13">
        <v>10395</v>
      </c>
      <c r="E202" s="13"/>
      <c r="F202" s="1">
        <v>10423</v>
      </c>
      <c r="G202" s="1"/>
      <c r="H202" s="1">
        <f t="shared" si="20"/>
        <v>28</v>
      </c>
      <c r="I202" s="5"/>
    </row>
    <row r="203" spans="2:9">
      <c r="B203" s="103"/>
      <c r="C203" s="93"/>
      <c r="D203" s="13">
        <v>10395</v>
      </c>
      <c r="E203" s="13"/>
      <c r="F203" s="1">
        <v>10423</v>
      </c>
      <c r="G203" s="1"/>
      <c r="H203" s="1">
        <f t="shared" si="20"/>
        <v>28</v>
      </c>
      <c r="I203" s="5"/>
    </row>
    <row r="204" spans="2:9">
      <c r="B204" s="103"/>
      <c r="C204" s="93"/>
      <c r="D204" s="13">
        <v>10338</v>
      </c>
      <c r="E204" s="13">
        <v>10365</v>
      </c>
      <c r="F204" s="1"/>
      <c r="G204" s="1"/>
      <c r="H204" s="1">
        <f>E204-D204</f>
        <v>27</v>
      </c>
      <c r="I204" s="5"/>
    </row>
    <row r="205" spans="2:9">
      <c r="B205" s="103"/>
      <c r="C205" s="93"/>
      <c r="D205" s="13">
        <v>10338</v>
      </c>
      <c r="E205" s="13">
        <v>10365</v>
      </c>
      <c r="F205" s="1"/>
      <c r="G205" s="1"/>
      <c r="H205" s="1">
        <f t="shared" ref="H205:H207" si="21">E205-D205</f>
        <v>27</v>
      </c>
      <c r="I205" s="5"/>
    </row>
    <row r="206" spans="2:9">
      <c r="B206" s="103"/>
      <c r="C206" s="93"/>
      <c r="D206" s="13">
        <v>10345</v>
      </c>
      <c r="E206" s="13">
        <v>10365</v>
      </c>
      <c r="F206" s="1"/>
      <c r="G206" s="1"/>
      <c r="H206" s="1">
        <f t="shared" si="21"/>
        <v>20</v>
      </c>
      <c r="I206" s="5"/>
    </row>
    <row r="207" spans="2:9">
      <c r="B207" s="104"/>
      <c r="C207" s="94"/>
      <c r="D207" s="13">
        <v>10350</v>
      </c>
      <c r="E207" s="13">
        <v>10365</v>
      </c>
      <c r="F207" s="1"/>
      <c r="G207" s="1"/>
      <c r="H207" s="1">
        <f t="shared" si="21"/>
        <v>15</v>
      </c>
      <c r="I207" s="5"/>
    </row>
    <row r="208" spans="2:9">
      <c r="B208" s="102" t="s">
        <v>509</v>
      </c>
      <c r="C208" s="92" t="s">
        <v>481</v>
      </c>
      <c r="D208" s="13">
        <v>10380</v>
      </c>
      <c r="E208" s="13"/>
      <c r="F208" s="1"/>
      <c r="G208" s="1">
        <v>10385</v>
      </c>
      <c r="H208" s="1">
        <f>D208-G208</f>
        <v>-5</v>
      </c>
      <c r="I208" s="5"/>
    </row>
    <row r="209" spans="2:9">
      <c r="B209" s="103"/>
      <c r="C209" s="93"/>
      <c r="D209" s="13">
        <v>10380</v>
      </c>
      <c r="E209" s="13"/>
      <c r="F209" s="1"/>
      <c r="G209" s="1">
        <v>10385</v>
      </c>
      <c r="H209" s="1">
        <f>D209-G209</f>
        <v>-5</v>
      </c>
      <c r="I209" s="5"/>
    </row>
    <row r="210" spans="2:9">
      <c r="B210" s="103"/>
      <c r="C210" s="93"/>
      <c r="D210" s="13">
        <v>10348</v>
      </c>
      <c r="E210" s="13">
        <v>10360</v>
      </c>
      <c r="F210" s="1"/>
      <c r="G210" s="1"/>
      <c r="H210" s="1">
        <f>E210-D210</f>
        <v>12</v>
      </c>
      <c r="I210" s="5"/>
    </row>
    <row r="211" spans="2:9">
      <c r="B211" s="103"/>
      <c r="C211" s="93"/>
      <c r="D211" s="13">
        <v>10342</v>
      </c>
      <c r="E211" s="13">
        <v>10360</v>
      </c>
      <c r="F211" s="1"/>
      <c r="G211" s="1"/>
      <c r="H211" s="1">
        <f>E211-D211</f>
        <v>18</v>
      </c>
      <c r="I211" s="5"/>
    </row>
    <row r="212" spans="2:9">
      <c r="B212" s="103"/>
      <c r="C212" s="93"/>
      <c r="D212" s="13"/>
      <c r="E212" s="13">
        <v>10360</v>
      </c>
      <c r="F212" s="1"/>
      <c r="G212" s="1">
        <v>10382</v>
      </c>
      <c r="H212" s="1">
        <f>E212-G212</f>
        <v>-22</v>
      </c>
      <c r="I212" s="5"/>
    </row>
    <row r="213" spans="2:9">
      <c r="B213" s="103"/>
      <c r="C213" s="93"/>
      <c r="D213" s="13">
        <v>10392</v>
      </c>
      <c r="E213" s="13"/>
      <c r="F213" s="1">
        <v>10405</v>
      </c>
      <c r="G213" s="1"/>
      <c r="H213" s="1">
        <f>F213-D213</f>
        <v>13</v>
      </c>
      <c r="I213" s="5"/>
    </row>
    <row r="214" spans="2:9">
      <c r="B214" s="104"/>
      <c r="C214" s="94"/>
      <c r="D214" s="13">
        <v>10392</v>
      </c>
      <c r="E214" s="13"/>
      <c r="F214" s="1">
        <v>10405</v>
      </c>
      <c r="G214" s="1"/>
      <c r="H214" s="1">
        <f>F214-D214</f>
        <v>13</v>
      </c>
      <c r="I214" s="5"/>
    </row>
    <row r="215" spans="2:9">
      <c r="B215" s="102" t="s">
        <v>510</v>
      </c>
      <c r="C215" s="92" t="s">
        <v>515</v>
      </c>
      <c r="D215" s="13"/>
      <c r="E215" s="13">
        <v>10380</v>
      </c>
      <c r="F215" s="1"/>
      <c r="G215" s="1">
        <v>10395</v>
      </c>
      <c r="H215" s="1">
        <f>E215-G215</f>
        <v>-15</v>
      </c>
      <c r="I215" s="5"/>
    </row>
    <row r="216" spans="2:9">
      <c r="B216" s="103"/>
      <c r="C216" s="93"/>
      <c r="D216" s="13"/>
      <c r="E216" s="13">
        <v>10380</v>
      </c>
      <c r="F216" s="1"/>
      <c r="G216" s="1">
        <v>10395</v>
      </c>
      <c r="H216" s="1">
        <f t="shared" ref="H216:H218" si="22">E216-G216</f>
        <v>-15</v>
      </c>
      <c r="I216" s="5"/>
    </row>
    <row r="217" spans="2:9">
      <c r="B217" s="103"/>
      <c r="C217" s="93"/>
      <c r="D217" s="13"/>
      <c r="E217" s="13">
        <v>10370</v>
      </c>
      <c r="F217" s="1"/>
      <c r="G217" s="1">
        <v>10380</v>
      </c>
      <c r="H217" s="1">
        <f t="shared" si="22"/>
        <v>-10</v>
      </c>
      <c r="I217" s="5"/>
    </row>
    <row r="218" spans="2:9">
      <c r="B218" s="104"/>
      <c r="C218" s="94"/>
      <c r="D218" s="13"/>
      <c r="E218" s="13">
        <v>10370</v>
      </c>
      <c r="F218" s="1"/>
      <c r="G218" s="1">
        <v>10380</v>
      </c>
      <c r="H218" s="1">
        <f t="shared" si="22"/>
        <v>-10</v>
      </c>
      <c r="I218" s="5"/>
    </row>
    <row r="219" spans="2:9">
      <c r="B219" s="102" t="s">
        <v>512</v>
      </c>
      <c r="C219" s="92" t="s">
        <v>515</v>
      </c>
      <c r="D219" s="13">
        <v>10405</v>
      </c>
      <c r="E219" s="13"/>
      <c r="F219" s="1">
        <v>10430</v>
      </c>
      <c r="G219" s="1"/>
      <c r="H219" s="1">
        <f>F219-D219</f>
        <v>25</v>
      </c>
      <c r="I219" s="5"/>
    </row>
    <row r="220" spans="2:9">
      <c r="B220" s="103"/>
      <c r="C220" s="93"/>
      <c r="D220" s="13">
        <v>10405</v>
      </c>
      <c r="E220" s="13"/>
      <c r="F220" s="1">
        <v>10442</v>
      </c>
      <c r="G220" s="1"/>
      <c r="H220" s="1">
        <f t="shared" ref="H220:H222" si="23">F220-D220</f>
        <v>37</v>
      </c>
      <c r="I220" s="5"/>
    </row>
    <row r="221" spans="2:9">
      <c r="B221" s="103"/>
      <c r="C221" s="93"/>
      <c r="D221" s="13">
        <v>10405</v>
      </c>
      <c r="E221" s="13"/>
      <c r="F221" s="1">
        <v>10449</v>
      </c>
      <c r="G221" s="1"/>
      <c r="H221" s="1">
        <f t="shared" si="23"/>
        <v>44</v>
      </c>
      <c r="I221" s="5"/>
    </row>
    <row r="222" spans="2:9">
      <c r="B222" s="103"/>
      <c r="C222" s="93"/>
      <c r="D222" s="13">
        <v>10405</v>
      </c>
      <c r="E222" s="13"/>
      <c r="F222" s="1">
        <v>10467</v>
      </c>
      <c r="G222" s="1"/>
      <c r="H222" s="1">
        <f t="shared" si="23"/>
        <v>62</v>
      </c>
      <c r="I222" s="5"/>
    </row>
    <row r="223" spans="2:9">
      <c r="B223" s="103"/>
      <c r="C223" s="93"/>
      <c r="D223" s="13"/>
      <c r="E223" s="13">
        <v>10475</v>
      </c>
      <c r="F223" s="1"/>
      <c r="G223" s="1">
        <v>10500</v>
      </c>
      <c r="H223" s="1">
        <f>E223-G223</f>
        <v>-25</v>
      </c>
      <c r="I223" s="5"/>
    </row>
    <row r="224" spans="2:9">
      <c r="B224" s="103"/>
      <c r="C224" s="93"/>
      <c r="D224" s="13"/>
      <c r="E224" s="13">
        <v>10490</v>
      </c>
      <c r="F224" s="1"/>
      <c r="G224" s="1">
        <v>10500</v>
      </c>
      <c r="H224" s="1">
        <f>E224-G224</f>
        <v>-10</v>
      </c>
      <c r="I224" s="5"/>
    </row>
    <row r="225" spans="2:9">
      <c r="B225" s="103"/>
      <c r="C225" s="93"/>
      <c r="D225" s="13">
        <v>10488</v>
      </c>
      <c r="E225" s="13">
        <v>10509</v>
      </c>
      <c r="F225" s="1"/>
      <c r="G225" s="1"/>
      <c r="H225" s="1">
        <f>E225-D225</f>
        <v>21</v>
      </c>
      <c r="I225" s="5"/>
    </row>
    <row r="226" spans="2:9">
      <c r="B226" s="104"/>
      <c r="C226" s="94"/>
      <c r="D226" s="13"/>
      <c r="E226" s="13">
        <v>10509</v>
      </c>
      <c r="F226" s="1"/>
      <c r="G226" s="1">
        <v>10509</v>
      </c>
      <c r="H226" s="1">
        <v>0</v>
      </c>
      <c r="I226" s="5"/>
    </row>
    <row r="227" spans="2:9">
      <c r="B227" s="102" t="s">
        <v>516</v>
      </c>
      <c r="C227" s="92" t="s">
        <v>515</v>
      </c>
      <c r="D227" s="13">
        <v>10544</v>
      </c>
      <c r="E227" s="13"/>
      <c r="F227" s="1">
        <v>10566</v>
      </c>
      <c r="G227" s="1"/>
      <c r="H227" s="1">
        <f>F227-D227</f>
        <v>22</v>
      </c>
      <c r="I227" s="5"/>
    </row>
    <row r="228" spans="2:9">
      <c r="B228" s="103"/>
      <c r="C228" s="93"/>
      <c r="D228" s="13">
        <v>10544</v>
      </c>
      <c r="E228" s="13"/>
      <c r="F228" s="1">
        <v>10595</v>
      </c>
      <c r="G228" s="1"/>
      <c r="H228" s="1">
        <f t="shared" ref="H228:H230" si="24">F228-D228</f>
        <v>51</v>
      </c>
      <c r="I228" s="5"/>
    </row>
    <row r="229" spans="2:9">
      <c r="B229" s="103"/>
      <c r="C229" s="93"/>
      <c r="D229" s="13">
        <v>10544</v>
      </c>
      <c r="E229" s="13"/>
      <c r="F229" s="1">
        <v>10603</v>
      </c>
      <c r="G229" s="1"/>
      <c r="H229" s="1">
        <f t="shared" si="24"/>
        <v>59</v>
      </c>
      <c r="I229" s="5"/>
    </row>
    <row r="230" spans="2:9">
      <c r="B230" s="104"/>
      <c r="C230" s="94"/>
      <c r="D230" s="13">
        <v>10544</v>
      </c>
      <c r="E230" s="13"/>
      <c r="F230" s="1">
        <v>10600</v>
      </c>
      <c r="G230" s="1"/>
      <c r="H230" s="1">
        <f t="shared" si="24"/>
        <v>56</v>
      </c>
      <c r="I230" s="5"/>
    </row>
    <row r="231" spans="2:9">
      <c r="B231" s="102" t="s">
        <v>517</v>
      </c>
      <c r="C231" s="92" t="s">
        <v>515</v>
      </c>
      <c r="D231" s="13">
        <v>10625</v>
      </c>
      <c r="E231" s="13"/>
      <c r="F231" s="1"/>
      <c r="G231" s="1">
        <v>10615</v>
      </c>
      <c r="H231" s="1">
        <f>G231-D231</f>
        <v>-10</v>
      </c>
      <c r="I231" s="5"/>
    </row>
    <row r="232" spans="2:9">
      <c r="B232" s="103"/>
      <c r="C232" s="93"/>
      <c r="D232" s="13">
        <v>10625</v>
      </c>
      <c r="E232" s="13"/>
      <c r="F232" s="1"/>
      <c r="G232" s="1">
        <v>10615</v>
      </c>
      <c r="H232" s="1">
        <f t="shared" ref="H232:H234" si="25">G232-D232</f>
        <v>-10</v>
      </c>
      <c r="I232" s="5"/>
    </row>
    <row r="233" spans="2:9">
      <c r="B233" s="103"/>
      <c r="C233" s="93"/>
      <c r="D233" s="13">
        <v>10625</v>
      </c>
      <c r="E233" s="13"/>
      <c r="F233" s="1"/>
      <c r="G233" s="1">
        <v>10615</v>
      </c>
      <c r="H233" s="1">
        <f t="shared" si="25"/>
        <v>-10</v>
      </c>
      <c r="I233" s="5"/>
    </row>
    <row r="234" spans="2:9">
      <c r="B234" s="103"/>
      <c r="C234" s="93"/>
      <c r="D234" s="13">
        <v>10625</v>
      </c>
      <c r="E234" s="13"/>
      <c r="F234" s="1"/>
      <c r="G234" s="1">
        <v>10615</v>
      </c>
      <c r="H234" s="1">
        <f t="shared" si="25"/>
        <v>-10</v>
      </c>
      <c r="I234" s="5"/>
    </row>
    <row r="235" spans="2:9">
      <c r="B235" s="103"/>
      <c r="C235" s="93"/>
      <c r="D235" s="13">
        <v>10585</v>
      </c>
      <c r="E235" s="13">
        <v>10606</v>
      </c>
      <c r="F235" s="1"/>
      <c r="G235" s="1"/>
      <c r="H235" s="1">
        <f>E235-D235</f>
        <v>21</v>
      </c>
      <c r="I235" s="5"/>
    </row>
    <row r="236" spans="2:9">
      <c r="B236" s="103"/>
      <c r="C236" s="93"/>
      <c r="D236" s="13">
        <v>10585</v>
      </c>
      <c r="E236" s="13">
        <v>10606</v>
      </c>
      <c r="F236" s="1"/>
      <c r="G236" s="1"/>
      <c r="H236" s="1">
        <f t="shared" ref="H236:H238" si="26">E236-D236</f>
        <v>21</v>
      </c>
      <c r="I236" s="5"/>
    </row>
    <row r="237" spans="2:9">
      <c r="B237" s="103"/>
      <c r="C237" s="93"/>
      <c r="D237" s="13">
        <v>10545</v>
      </c>
      <c r="E237" s="13">
        <v>10606</v>
      </c>
      <c r="F237" s="1"/>
      <c r="G237" s="1"/>
      <c r="H237" s="1">
        <f t="shared" si="26"/>
        <v>61</v>
      </c>
      <c r="I237" s="5"/>
    </row>
    <row r="238" spans="2:9">
      <c r="B238" s="103"/>
      <c r="C238" s="93"/>
      <c r="D238" s="13">
        <v>10545</v>
      </c>
      <c r="E238" s="13">
        <v>10606</v>
      </c>
      <c r="F238" s="1"/>
      <c r="G238" s="1"/>
      <c r="H238" s="1">
        <f t="shared" si="26"/>
        <v>61</v>
      </c>
      <c r="I238" s="5"/>
    </row>
    <row r="239" spans="2:9">
      <c r="B239" s="103"/>
      <c r="C239" s="93"/>
      <c r="D239" s="13"/>
      <c r="E239" s="13">
        <v>10568</v>
      </c>
      <c r="F239" s="1"/>
      <c r="G239" s="1">
        <v>10580</v>
      </c>
      <c r="H239" s="1">
        <f>E239-G239</f>
        <v>-12</v>
      </c>
      <c r="I239" s="5"/>
    </row>
    <row r="240" spans="2:9">
      <c r="B240" s="103"/>
      <c r="C240" s="93"/>
      <c r="D240" s="13"/>
      <c r="E240" s="13">
        <v>10568</v>
      </c>
      <c r="F240" s="1"/>
      <c r="G240" s="1">
        <v>10580</v>
      </c>
      <c r="H240" s="1">
        <f>E240-G240</f>
        <v>-12</v>
      </c>
      <c r="I240" s="5"/>
    </row>
    <row r="241" spans="2:11">
      <c r="B241" s="103"/>
      <c r="C241" s="93"/>
      <c r="D241" s="13">
        <v>10565</v>
      </c>
      <c r="E241" s="13"/>
      <c r="F241" s="1">
        <v>10565</v>
      </c>
      <c r="G241" s="1"/>
      <c r="H241" s="1">
        <v>0</v>
      </c>
      <c r="I241" s="5"/>
    </row>
    <row r="242" spans="2:11">
      <c r="B242" s="104"/>
      <c r="C242" s="94"/>
      <c r="D242" s="13">
        <v>10565</v>
      </c>
      <c r="E242" s="13"/>
      <c r="F242" s="1">
        <v>10565</v>
      </c>
      <c r="G242" s="1"/>
      <c r="H242" s="1">
        <v>0</v>
      </c>
      <c r="I242" s="5"/>
    </row>
    <row r="243" spans="2:11">
      <c r="B243" s="102" t="s">
        <v>518</v>
      </c>
      <c r="C243" s="92" t="s">
        <v>515</v>
      </c>
      <c r="D243" s="13">
        <v>10485</v>
      </c>
      <c r="E243" s="13"/>
      <c r="F243" s="1">
        <v>10518</v>
      </c>
      <c r="G243" s="1"/>
      <c r="H243" s="1">
        <f>F243-D243</f>
        <v>33</v>
      </c>
      <c r="I243" s="5"/>
    </row>
    <row r="244" spans="2:11">
      <c r="B244" s="103"/>
      <c r="C244" s="93"/>
      <c r="D244" s="13">
        <v>10485</v>
      </c>
      <c r="E244" s="13"/>
      <c r="F244" s="1">
        <v>10508</v>
      </c>
      <c r="G244" s="1"/>
      <c r="H244" s="1">
        <f t="shared" ref="H244:H245" si="27">F244-D244</f>
        <v>23</v>
      </c>
      <c r="I244" s="5"/>
    </row>
    <row r="245" spans="2:11">
      <c r="B245" s="103"/>
      <c r="C245" s="93"/>
      <c r="D245" s="13">
        <v>10485</v>
      </c>
      <c r="E245" s="13"/>
      <c r="F245" s="1">
        <v>10508</v>
      </c>
      <c r="G245" s="1"/>
      <c r="H245" s="1">
        <f t="shared" si="27"/>
        <v>23</v>
      </c>
      <c r="I245" s="5"/>
    </row>
    <row r="246" spans="2:11">
      <c r="B246" s="103"/>
      <c r="C246" s="93"/>
      <c r="D246" s="13">
        <v>10480</v>
      </c>
      <c r="E246" s="13">
        <v>10505</v>
      </c>
      <c r="F246" s="1"/>
      <c r="G246" s="1"/>
      <c r="H246" s="1">
        <f>E246-D246</f>
        <v>25</v>
      </c>
      <c r="I246" s="5"/>
    </row>
    <row r="247" spans="2:11">
      <c r="B247" s="103"/>
      <c r="C247" s="93"/>
      <c r="D247" s="13">
        <v>10469</v>
      </c>
      <c r="E247" s="13">
        <v>10505</v>
      </c>
      <c r="F247" s="1"/>
      <c r="G247" s="1"/>
      <c r="H247" s="1">
        <f t="shared" ref="H247:H248" si="28">E247-D247</f>
        <v>36</v>
      </c>
      <c r="I247" s="5"/>
    </row>
    <row r="248" spans="2:11">
      <c r="B248" s="103"/>
      <c r="C248" s="93"/>
      <c r="D248" s="13">
        <v>10485</v>
      </c>
      <c r="E248" s="13">
        <v>10505</v>
      </c>
      <c r="F248" s="1"/>
      <c r="G248" s="1"/>
      <c r="H248" s="1">
        <f t="shared" si="28"/>
        <v>20</v>
      </c>
      <c r="I248" s="5"/>
    </row>
    <row r="249" spans="2:11">
      <c r="B249" s="103"/>
      <c r="C249" s="93"/>
      <c r="D249" s="13">
        <v>10530</v>
      </c>
      <c r="E249" s="13"/>
      <c r="F249" s="1">
        <v>10550</v>
      </c>
      <c r="G249" s="1"/>
      <c r="H249" s="1">
        <f>F249-D249</f>
        <v>20</v>
      </c>
      <c r="I249" s="5"/>
    </row>
    <row r="250" spans="2:11">
      <c r="B250" s="104"/>
      <c r="C250" s="94"/>
      <c r="D250" s="13">
        <v>10530</v>
      </c>
      <c r="E250" s="13"/>
      <c r="F250" s="1">
        <v>10553</v>
      </c>
      <c r="G250" s="1"/>
      <c r="H250" s="1">
        <f>F250-D250</f>
        <v>23</v>
      </c>
      <c r="I250" s="5"/>
    </row>
    <row r="251" spans="2:11">
      <c r="B251" s="1"/>
      <c r="C251" s="1"/>
      <c r="D251" s="1"/>
      <c r="E251" s="1"/>
      <c r="F251" s="1"/>
      <c r="G251" s="1"/>
      <c r="H251" s="5">
        <f>SUM(H93:H250)</f>
        <v>4376</v>
      </c>
      <c r="I251" s="5">
        <f>H251*75</f>
        <v>328200</v>
      </c>
    </row>
    <row r="255" spans="2:11">
      <c r="B255" s="5" t="s">
        <v>61</v>
      </c>
      <c r="C255" s="5">
        <v>2018</v>
      </c>
      <c r="D255" s="13"/>
      <c r="E255" s="13"/>
      <c r="F255" s="13"/>
      <c r="G255" s="13"/>
      <c r="H255" s="13"/>
      <c r="I255" s="13"/>
      <c r="J255" s="95" t="s">
        <v>527</v>
      </c>
      <c r="K255" s="96"/>
    </row>
    <row r="256" spans="2:11">
      <c r="B256" s="11"/>
      <c r="C256" s="11"/>
      <c r="D256" s="11"/>
      <c r="E256" s="11"/>
      <c r="F256" s="11"/>
      <c r="G256" s="11"/>
      <c r="H256" s="11" t="s">
        <v>4</v>
      </c>
      <c r="I256" s="11"/>
      <c r="J256" s="97"/>
      <c r="K256" s="98"/>
    </row>
    <row r="257" spans="2:11">
      <c r="B257" s="12" t="s">
        <v>0</v>
      </c>
      <c r="C257" s="12" t="s">
        <v>5</v>
      </c>
      <c r="D257" s="12" t="s">
        <v>2</v>
      </c>
      <c r="E257" s="12" t="s">
        <v>6</v>
      </c>
      <c r="F257" s="12" t="s">
        <v>3</v>
      </c>
      <c r="G257" s="12" t="s">
        <v>7</v>
      </c>
      <c r="H257" s="12" t="s">
        <v>8</v>
      </c>
      <c r="I257" s="12" t="s">
        <v>9</v>
      </c>
      <c r="J257" s="76" t="s">
        <v>525</v>
      </c>
      <c r="K257" s="77" t="s">
        <v>526</v>
      </c>
    </row>
    <row r="258" spans="2:11">
      <c r="B258" s="92" t="s">
        <v>519</v>
      </c>
      <c r="C258" s="92" t="s">
        <v>520</v>
      </c>
      <c r="D258" s="1">
        <v>10509</v>
      </c>
      <c r="E258" s="1"/>
      <c r="F258" s="1"/>
      <c r="G258" s="1">
        <v>10495</v>
      </c>
      <c r="H258" s="1">
        <f>G258-D258</f>
        <v>-14</v>
      </c>
      <c r="I258" s="1"/>
      <c r="J258" s="1"/>
      <c r="K258" s="1"/>
    </row>
    <row r="259" spans="2:11">
      <c r="B259" s="93"/>
      <c r="C259" s="93"/>
      <c r="D259" s="1">
        <v>10509</v>
      </c>
      <c r="E259" s="1"/>
      <c r="F259" s="1"/>
      <c r="G259" s="1">
        <v>10495</v>
      </c>
      <c r="H259" s="1">
        <f>G259-D259</f>
        <v>-14</v>
      </c>
      <c r="I259" s="1"/>
      <c r="J259" s="1"/>
      <c r="K259" s="1"/>
    </row>
    <row r="260" spans="2:11">
      <c r="B260" s="93"/>
      <c r="C260" s="93"/>
      <c r="D260" s="1">
        <v>10475</v>
      </c>
      <c r="E260" s="1">
        <v>10490</v>
      </c>
      <c r="F260" s="1"/>
      <c r="G260" s="1"/>
      <c r="H260" s="1">
        <f>E260-D260</f>
        <v>15</v>
      </c>
      <c r="I260" s="1"/>
      <c r="J260" s="1"/>
      <c r="K260" s="1"/>
    </row>
    <row r="261" spans="2:11">
      <c r="B261" s="93"/>
      <c r="C261" s="93"/>
      <c r="D261" s="1"/>
      <c r="E261" s="1">
        <v>10490</v>
      </c>
      <c r="F261" s="1"/>
      <c r="G261" s="1">
        <v>10500</v>
      </c>
      <c r="H261" s="1">
        <f>E261-G261</f>
        <v>-10</v>
      </c>
      <c r="I261" s="1"/>
      <c r="J261" s="1"/>
      <c r="K261" s="1"/>
    </row>
    <row r="262" spans="2:11">
      <c r="B262" s="93"/>
      <c r="C262" s="93"/>
      <c r="D262" s="1">
        <v>10460</v>
      </c>
      <c r="E262" s="1">
        <v>10484</v>
      </c>
      <c r="F262" s="1"/>
      <c r="G262" s="1"/>
      <c r="H262" s="1">
        <f>E262-D262</f>
        <v>24</v>
      </c>
      <c r="I262" s="1"/>
      <c r="J262" s="1"/>
      <c r="K262" s="1"/>
    </row>
    <row r="263" spans="2:11">
      <c r="B263" s="94"/>
      <c r="C263" s="94"/>
      <c r="D263" s="1">
        <v>10449</v>
      </c>
      <c r="E263" s="1">
        <v>10484</v>
      </c>
      <c r="F263" s="1"/>
      <c r="G263" s="1"/>
      <c r="H263" s="1">
        <f>E263-D263</f>
        <v>35</v>
      </c>
      <c r="I263" s="1"/>
      <c r="J263" s="5">
        <v>36</v>
      </c>
      <c r="K263" s="5">
        <f>36*75</f>
        <v>2700</v>
      </c>
    </row>
    <row r="264" spans="2:11">
      <c r="B264" s="92" t="s">
        <v>522</v>
      </c>
      <c r="C264" s="92" t="s">
        <v>520</v>
      </c>
      <c r="D264" s="1">
        <v>10355</v>
      </c>
      <c r="E264" s="1">
        <v>10385</v>
      </c>
      <c r="F264" s="1"/>
      <c r="G264" s="1"/>
      <c r="H264" s="1">
        <f>E264-D264</f>
        <v>30</v>
      </c>
      <c r="I264" s="1"/>
      <c r="J264" s="1"/>
      <c r="K264" s="5"/>
    </row>
    <row r="265" spans="2:11">
      <c r="B265" s="93"/>
      <c r="C265" s="93"/>
      <c r="D265" s="1">
        <v>10347</v>
      </c>
      <c r="E265" s="1">
        <v>10385</v>
      </c>
      <c r="F265" s="1"/>
      <c r="G265" s="1"/>
      <c r="H265" s="1">
        <f t="shared" ref="H265:H287" si="29">E265-D265</f>
        <v>38</v>
      </c>
      <c r="I265" s="1"/>
      <c r="J265" s="1"/>
      <c r="K265" s="5"/>
    </row>
    <row r="266" spans="2:11">
      <c r="B266" s="93"/>
      <c r="C266" s="93"/>
      <c r="D266" s="1">
        <v>10322</v>
      </c>
      <c r="E266" s="1">
        <v>10385</v>
      </c>
      <c r="F266" s="1"/>
      <c r="G266" s="1"/>
      <c r="H266" s="1">
        <f t="shared" si="29"/>
        <v>63</v>
      </c>
      <c r="I266" s="1"/>
      <c r="J266" s="1"/>
      <c r="K266" s="5"/>
    </row>
    <row r="267" spans="2:11">
      <c r="B267" s="93"/>
      <c r="C267" s="93"/>
      <c r="D267" s="1">
        <v>10348</v>
      </c>
      <c r="E267" s="1">
        <v>10380</v>
      </c>
      <c r="F267" s="1"/>
      <c r="G267" s="1"/>
      <c r="H267" s="1">
        <f t="shared" si="29"/>
        <v>32</v>
      </c>
      <c r="I267" s="1"/>
      <c r="J267" s="1"/>
      <c r="K267" s="5"/>
    </row>
    <row r="268" spans="2:11">
      <c r="B268" s="94"/>
      <c r="C268" s="94"/>
      <c r="D268" s="1">
        <v>10360</v>
      </c>
      <c r="E268" s="1">
        <v>10380</v>
      </c>
      <c r="F268" s="1"/>
      <c r="G268" s="1"/>
      <c r="H268" s="1">
        <f t="shared" si="29"/>
        <v>20</v>
      </c>
      <c r="I268" s="1"/>
      <c r="J268" s="5">
        <f>30+38+63+32+20</f>
        <v>183</v>
      </c>
      <c r="K268" s="5">
        <f>J268*75</f>
        <v>13725</v>
      </c>
    </row>
    <row r="269" spans="2:11">
      <c r="B269" s="5" t="s">
        <v>61</v>
      </c>
      <c r="C269" s="5">
        <v>2018</v>
      </c>
      <c r="D269" s="13"/>
      <c r="E269" s="13"/>
      <c r="F269" s="13"/>
      <c r="G269" s="13"/>
      <c r="H269" s="13"/>
      <c r="I269" s="13"/>
      <c r="J269" s="95" t="s">
        <v>527</v>
      </c>
      <c r="K269" s="96"/>
    </row>
    <row r="270" spans="2:11">
      <c r="B270" s="11"/>
      <c r="C270" s="11"/>
      <c r="D270" s="11"/>
      <c r="E270" s="11"/>
      <c r="F270" s="11"/>
      <c r="G270" s="11"/>
      <c r="H270" s="11" t="s">
        <v>4</v>
      </c>
      <c r="I270" s="11"/>
      <c r="J270" s="97"/>
      <c r="K270" s="98"/>
    </row>
    <row r="271" spans="2:11">
      <c r="B271" s="12" t="s">
        <v>0</v>
      </c>
      <c r="C271" s="12" t="s">
        <v>5</v>
      </c>
      <c r="D271" s="12" t="s">
        <v>2</v>
      </c>
      <c r="E271" s="12" t="s">
        <v>6</v>
      </c>
      <c r="F271" s="12" t="s">
        <v>3</v>
      </c>
      <c r="G271" s="12" t="s">
        <v>7</v>
      </c>
      <c r="H271" s="12" t="s">
        <v>8</v>
      </c>
      <c r="I271" s="12" t="s">
        <v>9</v>
      </c>
      <c r="J271" s="76" t="s">
        <v>525</v>
      </c>
      <c r="K271" s="77" t="s">
        <v>526</v>
      </c>
    </row>
    <row r="272" spans="2:11">
      <c r="B272" s="92" t="s">
        <v>523</v>
      </c>
      <c r="C272" s="92" t="s">
        <v>520</v>
      </c>
      <c r="D272" s="1">
        <v>10388</v>
      </c>
      <c r="E272" s="1">
        <v>10415</v>
      </c>
      <c r="F272" s="1"/>
      <c r="G272" s="1"/>
      <c r="H272" s="1">
        <f t="shared" si="29"/>
        <v>27</v>
      </c>
      <c r="I272" s="1"/>
      <c r="J272" s="1"/>
      <c r="K272" s="5"/>
    </row>
    <row r="273" spans="2:11">
      <c r="B273" s="93"/>
      <c r="C273" s="93"/>
      <c r="D273" s="1">
        <v>10385</v>
      </c>
      <c r="E273" s="1">
        <v>10415</v>
      </c>
      <c r="F273" s="1"/>
      <c r="G273" s="1"/>
      <c r="H273" s="1">
        <f t="shared" si="29"/>
        <v>30</v>
      </c>
      <c r="I273" s="1"/>
      <c r="J273" s="1"/>
      <c r="K273" s="5"/>
    </row>
    <row r="274" spans="2:11">
      <c r="B274" s="93"/>
      <c r="C274" s="93"/>
      <c r="D274" s="1">
        <v>10338</v>
      </c>
      <c r="E274" s="1">
        <v>10415</v>
      </c>
      <c r="F274" s="1"/>
      <c r="G274" s="1"/>
      <c r="H274" s="1">
        <f t="shared" si="29"/>
        <v>77</v>
      </c>
      <c r="I274" s="1"/>
      <c r="J274" s="1"/>
      <c r="K274" s="5"/>
    </row>
    <row r="275" spans="2:11">
      <c r="B275" s="93"/>
      <c r="C275" s="93"/>
      <c r="D275" s="1">
        <v>10320</v>
      </c>
      <c r="E275" s="1">
        <v>10415</v>
      </c>
      <c r="F275" s="1"/>
      <c r="G275" s="1"/>
      <c r="H275" s="1">
        <f t="shared" si="29"/>
        <v>95</v>
      </c>
      <c r="I275" s="1"/>
      <c r="J275" s="1"/>
      <c r="K275" s="5"/>
    </row>
    <row r="276" spans="2:11">
      <c r="B276" s="93"/>
      <c r="C276" s="93"/>
      <c r="D276" s="1">
        <v>10299</v>
      </c>
      <c r="E276" s="1">
        <v>10385</v>
      </c>
      <c r="F276" s="1"/>
      <c r="G276" s="1"/>
      <c r="H276" s="1">
        <f t="shared" si="29"/>
        <v>86</v>
      </c>
      <c r="I276" s="1"/>
      <c r="J276" s="1"/>
      <c r="K276" s="5"/>
    </row>
    <row r="277" spans="2:11">
      <c r="B277" s="94"/>
      <c r="C277" s="94"/>
      <c r="D277" s="1">
        <v>10290</v>
      </c>
      <c r="E277" s="1">
        <v>10385</v>
      </c>
      <c r="F277" s="1"/>
      <c r="G277" s="1"/>
      <c r="H277" s="1">
        <f t="shared" si="29"/>
        <v>95</v>
      </c>
      <c r="I277" s="1"/>
      <c r="J277" s="5">
        <f>27+30+77+95+86+95</f>
        <v>410</v>
      </c>
      <c r="K277" s="5">
        <f>J277*75</f>
        <v>30750</v>
      </c>
    </row>
    <row r="278" spans="2:11">
      <c r="B278" s="92" t="s">
        <v>524</v>
      </c>
      <c r="C278" s="92" t="s">
        <v>520</v>
      </c>
      <c r="D278" s="1">
        <v>10160</v>
      </c>
      <c r="E278" s="1">
        <v>10211</v>
      </c>
      <c r="F278" s="1"/>
      <c r="G278" s="1"/>
      <c r="H278" s="1">
        <f t="shared" si="29"/>
        <v>51</v>
      </c>
      <c r="I278" s="1"/>
      <c r="J278" s="1"/>
      <c r="K278" s="5"/>
    </row>
    <row r="279" spans="2:11">
      <c r="B279" s="93"/>
      <c r="C279" s="93"/>
      <c r="D279" s="1">
        <v>10160</v>
      </c>
      <c r="E279" s="1">
        <v>10211</v>
      </c>
      <c r="F279" s="1"/>
      <c r="G279" s="1"/>
      <c r="H279" s="1">
        <f t="shared" si="29"/>
        <v>51</v>
      </c>
      <c r="I279" s="1"/>
      <c r="J279" s="1"/>
      <c r="K279" s="5"/>
    </row>
    <row r="280" spans="2:11">
      <c r="B280" s="93"/>
      <c r="C280" s="93"/>
      <c r="D280" s="1">
        <v>10179</v>
      </c>
      <c r="E280" s="1">
        <v>10231</v>
      </c>
      <c r="F280" s="1"/>
      <c r="G280" s="1"/>
      <c r="H280" s="1">
        <f t="shared" si="29"/>
        <v>52</v>
      </c>
      <c r="I280" s="1"/>
      <c r="J280" s="1"/>
      <c r="K280" s="5"/>
    </row>
    <row r="281" spans="2:11">
      <c r="B281" s="93"/>
      <c r="C281" s="93"/>
      <c r="D281" s="1">
        <v>10189</v>
      </c>
      <c r="E281" s="1">
        <v>10231</v>
      </c>
      <c r="F281" s="1"/>
      <c r="G281" s="1"/>
      <c r="H281" s="1">
        <f t="shared" si="29"/>
        <v>42</v>
      </c>
      <c r="I281" s="1"/>
      <c r="J281" s="1"/>
      <c r="K281" s="5"/>
    </row>
    <row r="282" spans="2:11">
      <c r="B282" s="93"/>
      <c r="C282" s="93"/>
      <c r="D282" s="1">
        <v>10205</v>
      </c>
      <c r="E282" s="1">
        <v>10231</v>
      </c>
      <c r="F282" s="1"/>
      <c r="G282" s="1"/>
      <c r="H282" s="1">
        <f t="shared" si="29"/>
        <v>26</v>
      </c>
      <c r="I282" s="1"/>
      <c r="J282" s="1"/>
      <c r="K282" s="5"/>
    </row>
    <row r="283" spans="2:11">
      <c r="B283" s="93"/>
      <c r="C283" s="93"/>
      <c r="D283" s="1">
        <v>10222</v>
      </c>
      <c r="E283" s="1">
        <v>10248</v>
      </c>
      <c r="F283" s="1"/>
      <c r="G283" s="1"/>
      <c r="H283" s="1">
        <f t="shared" si="29"/>
        <v>26</v>
      </c>
      <c r="I283" s="1"/>
      <c r="J283" s="1"/>
      <c r="K283" s="5"/>
    </row>
    <row r="284" spans="2:11">
      <c r="B284" s="93"/>
      <c r="C284" s="93"/>
      <c r="D284" s="1">
        <v>10213</v>
      </c>
      <c r="E284" s="1">
        <v>10248</v>
      </c>
      <c r="F284" s="1"/>
      <c r="G284" s="1"/>
      <c r="H284" s="1">
        <f t="shared" si="29"/>
        <v>35</v>
      </c>
      <c r="I284" s="1"/>
      <c r="J284" s="1"/>
      <c r="K284" s="5"/>
    </row>
    <row r="285" spans="2:11">
      <c r="B285" s="94"/>
      <c r="C285" s="94"/>
      <c r="D285" s="1">
        <v>10160</v>
      </c>
      <c r="E285" s="1">
        <v>10186</v>
      </c>
      <c r="F285" s="1"/>
      <c r="G285" s="1"/>
      <c r="H285" s="1">
        <f t="shared" si="29"/>
        <v>26</v>
      </c>
      <c r="I285" s="1"/>
      <c r="J285" s="5">
        <f>H278+H279+H280+H281+H282+H283+H284+H285</f>
        <v>309</v>
      </c>
      <c r="K285" s="5">
        <f>J285*75</f>
        <v>23175</v>
      </c>
    </row>
    <row r="286" spans="2:11">
      <c r="B286" s="92" t="s">
        <v>528</v>
      </c>
      <c r="C286" s="92" t="s">
        <v>520</v>
      </c>
      <c r="D286" s="1">
        <v>10180</v>
      </c>
      <c r="E286" s="1">
        <v>10200</v>
      </c>
      <c r="F286" s="1"/>
      <c r="G286" s="1"/>
      <c r="H286" s="1">
        <f t="shared" si="29"/>
        <v>20</v>
      </c>
      <c r="I286" s="1"/>
      <c r="J286" s="5"/>
      <c r="K286" s="5"/>
    </row>
    <row r="287" spans="2:11">
      <c r="B287" s="93"/>
      <c r="C287" s="93"/>
      <c r="D287" s="1">
        <v>10161</v>
      </c>
      <c r="E287" s="1">
        <v>10200</v>
      </c>
      <c r="F287" s="1"/>
      <c r="G287" s="1"/>
      <c r="H287" s="1">
        <f t="shared" si="29"/>
        <v>39</v>
      </c>
      <c r="I287" s="1"/>
      <c r="J287" s="5"/>
      <c r="K287" s="5"/>
    </row>
    <row r="288" spans="2:11">
      <c r="B288" s="93"/>
      <c r="C288" s="93"/>
      <c r="D288" s="1"/>
      <c r="E288" s="1">
        <v>10190</v>
      </c>
      <c r="F288" s="1"/>
      <c r="G288" s="1">
        <v>10216</v>
      </c>
      <c r="H288" s="1">
        <f>E288-G288</f>
        <v>-26</v>
      </c>
      <c r="I288" s="1"/>
      <c r="J288" s="5"/>
      <c r="K288" s="5"/>
    </row>
    <row r="289" spans="2:11">
      <c r="B289" s="93"/>
      <c r="C289" s="93"/>
      <c r="D289" s="1"/>
      <c r="E289" s="1">
        <v>10210</v>
      </c>
      <c r="F289" s="1"/>
      <c r="G289" s="1">
        <v>10216</v>
      </c>
      <c r="H289" s="1">
        <f>E289-G289</f>
        <v>-6</v>
      </c>
      <c r="I289" s="1"/>
      <c r="J289" s="5"/>
      <c r="K289" s="5"/>
    </row>
    <row r="290" spans="2:11">
      <c r="B290" s="93"/>
      <c r="C290" s="93"/>
      <c r="D290" s="1">
        <v>10225</v>
      </c>
      <c r="E290" s="1"/>
      <c r="F290" s="1"/>
      <c r="G290" s="1">
        <v>10200</v>
      </c>
      <c r="H290" s="1">
        <f>G290-D290</f>
        <v>-25</v>
      </c>
      <c r="I290" s="1"/>
      <c r="J290" s="5"/>
      <c r="K290" s="5"/>
    </row>
    <row r="291" spans="2:11">
      <c r="B291" s="93"/>
      <c r="C291" s="93"/>
      <c r="D291" s="1">
        <v>10225</v>
      </c>
      <c r="E291" s="1"/>
      <c r="F291" s="1"/>
      <c r="G291" s="1">
        <v>10200</v>
      </c>
      <c r="H291" s="1">
        <f>G291-D291</f>
        <v>-25</v>
      </c>
      <c r="I291" s="1"/>
      <c r="J291" s="5"/>
      <c r="K291" s="5"/>
    </row>
    <row r="292" spans="2:11">
      <c r="B292" s="93"/>
      <c r="C292" s="93"/>
      <c r="D292" s="1"/>
      <c r="E292" s="1">
        <v>10192</v>
      </c>
      <c r="F292" s="1"/>
      <c r="G292" s="1">
        <v>10212</v>
      </c>
      <c r="H292" s="1">
        <f>E292-G292</f>
        <v>-20</v>
      </c>
      <c r="I292" s="1"/>
      <c r="J292" s="5"/>
      <c r="K292" s="5"/>
    </row>
    <row r="293" spans="2:11">
      <c r="B293" s="94"/>
      <c r="C293" s="94"/>
      <c r="D293" s="1"/>
      <c r="E293" s="1">
        <v>10192</v>
      </c>
      <c r="F293" s="1"/>
      <c r="G293" s="1">
        <v>10212</v>
      </c>
      <c r="H293" s="1">
        <f>E293-G293</f>
        <v>-20</v>
      </c>
      <c r="I293" s="1"/>
      <c r="J293" s="5">
        <f>H286+H287+H288+H289+H290+H291+H292+H293</f>
        <v>-63</v>
      </c>
      <c r="K293" s="5">
        <f>J293*75</f>
        <v>-4725</v>
      </c>
    </row>
    <row r="294" spans="2:11">
      <c r="B294" s="92" t="s">
        <v>529</v>
      </c>
      <c r="C294" s="92" t="s">
        <v>520</v>
      </c>
      <c r="D294" s="1">
        <v>10265</v>
      </c>
      <c r="E294" s="1"/>
      <c r="F294" s="1"/>
      <c r="G294" s="1">
        <v>10240</v>
      </c>
      <c r="H294" s="1">
        <f>G294-D294</f>
        <v>-25</v>
      </c>
      <c r="I294" s="1"/>
      <c r="J294" s="5"/>
      <c r="K294" s="5"/>
    </row>
    <row r="295" spans="2:11">
      <c r="B295" s="93"/>
      <c r="C295" s="93"/>
      <c r="D295" s="1">
        <v>10265</v>
      </c>
      <c r="E295" s="1"/>
      <c r="F295" s="1"/>
      <c r="G295" s="1">
        <v>10240</v>
      </c>
      <c r="H295" s="1">
        <f t="shared" ref="H295:H296" si="30">G295-D295</f>
        <v>-25</v>
      </c>
      <c r="I295" s="1"/>
      <c r="J295" s="5"/>
      <c r="K295" s="5"/>
    </row>
    <row r="296" spans="2:11">
      <c r="B296" s="93"/>
      <c r="C296" s="93"/>
      <c r="D296" s="1">
        <v>10255</v>
      </c>
      <c r="E296" s="1"/>
      <c r="F296" s="1"/>
      <c r="G296" s="1">
        <v>10240</v>
      </c>
      <c r="H296" s="1">
        <f t="shared" si="30"/>
        <v>-15</v>
      </c>
      <c r="I296" s="1"/>
      <c r="J296" s="5"/>
      <c r="K296" s="5"/>
    </row>
    <row r="297" spans="2:11">
      <c r="B297" s="93"/>
      <c r="C297" s="93"/>
      <c r="D297" s="1">
        <v>10252</v>
      </c>
      <c r="E297" s="1"/>
      <c r="F297" s="1">
        <v>10288</v>
      </c>
      <c r="G297" s="1"/>
      <c r="H297" s="1">
        <f>F297-D297</f>
        <v>36</v>
      </c>
      <c r="I297" s="1"/>
      <c r="J297" s="5"/>
      <c r="K297" s="5"/>
    </row>
    <row r="298" spans="2:11">
      <c r="B298" s="93"/>
      <c r="C298" s="93"/>
      <c r="D298" s="1">
        <v>10252</v>
      </c>
      <c r="E298" s="1"/>
      <c r="F298" s="1">
        <v>10298</v>
      </c>
      <c r="G298" s="1"/>
      <c r="H298" s="1">
        <f t="shared" ref="H298:H299" si="31">F298-D298</f>
        <v>46</v>
      </c>
      <c r="I298" s="1"/>
      <c r="J298" s="5"/>
      <c r="K298" s="5"/>
    </row>
    <row r="299" spans="2:11">
      <c r="B299" s="93"/>
      <c r="C299" s="93"/>
      <c r="D299" s="1">
        <v>10252</v>
      </c>
      <c r="E299" s="1"/>
      <c r="F299" s="1">
        <v>10298</v>
      </c>
      <c r="G299" s="1"/>
      <c r="H299" s="1">
        <f t="shared" si="31"/>
        <v>46</v>
      </c>
      <c r="I299" s="1"/>
      <c r="J299" s="5"/>
      <c r="K299" s="5"/>
    </row>
    <row r="300" spans="2:11">
      <c r="B300" s="93"/>
      <c r="C300" s="93"/>
      <c r="D300" s="1"/>
      <c r="E300" s="1">
        <v>10255</v>
      </c>
      <c r="F300" s="1"/>
      <c r="G300" s="1">
        <v>10285</v>
      </c>
      <c r="H300" s="1">
        <f>E300-G300</f>
        <v>-30</v>
      </c>
      <c r="I300" s="1"/>
      <c r="J300" s="5"/>
      <c r="K300" s="5"/>
    </row>
    <row r="301" spans="2:11">
      <c r="B301" s="93"/>
      <c r="C301" s="93"/>
      <c r="D301" s="1"/>
      <c r="E301" s="1">
        <v>10255</v>
      </c>
      <c r="F301" s="1"/>
      <c r="G301" s="1">
        <v>10285</v>
      </c>
      <c r="H301" s="1">
        <f>E301-G301</f>
        <v>-30</v>
      </c>
      <c r="I301" s="1"/>
      <c r="J301" s="5"/>
      <c r="K301" s="5"/>
    </row>
    <row r="302" spans="2:11">
      <c r="B302" s="93"/>
      <c r="C302" s="93"/>
      <c r="D302" s="1">
        <v>10244</v>
      </c>
      <c r="E302" s="1">
        <v>10280</v>
      </c>
      <c r="F302" s="1"/>
      <c r="G302" s="1"/>
      <c r="H302" s="1">
        <f>E302-D302</f>
        <v>36</v>
      </c>
      <c r="I302" s="1"/>
      <c r="J302" s="5"/>
      <c r="K302" s="5"/>
    </row>
    <row r="303" spans="2:11">
      <c r="B303" s="93"/>
      <c r="C303" s="93"/>
      <c r="D303" s="1">
        <v>10244</v>
      </c>
      <c r="E303" s="1">
        <v>10280</v>
      </c>
      <c r="F303" s="1"/>
      <c r="G303" s="1"/>
      <c r="H303" s="1">
        <f t="shared" ref="H303:H309" si="32">E303-D303</f>
        <v>36</v>
      </c>
      <c r="I303" s="1"/>
      <c r="J303" s="5"/>
      <c r="K303" s="5"/>
    </row>
    <row r="304" spans="2:11">
      <c r="B304" s="93"/>
      <c r="C304" s="93"/>
      <c r="D304" s="1">
        <v>10244</v>
      </c>
      <c r="E304" s="1">
        <v>10280</v>
      </c>
      <c r="F304" s="1"/>
      <c r="G304" s="1"/>
      <c r="H304" s="1">
        <f t="shared" si="32"/>
        <v>36</v>
      </c>
      <c r="I304" s="1"/>
      <c r="J304" s="5"/>
      <c r="K304" s="5"/>
    </row>
    <row r="305" spans="2:11">
      <c r="B305" s="93"/>
      <c r="C305" s="93"/>
      <c r="D305" s="1">
        <v>10244</v>
      </c>
      <c r="E305" s="1">
        <v>10272</v>
      </c>
      <c r="F305" s="1"/>
      <c r="G305" s="1"/>
      <c r="H305" s="1">
        <f t="shared" si="32"/>
        <v>28</v>
      </c>
      <c r="I305" s="1"/>
      <c r="J305" s="5"/>
      <c r="K305" s="5"/>
    </row>
    <row r="306" spans="2:11">
      <c r="B306" s="93"/>
      <c r="C306" s="93"/>
      <c r="D306" s="1">
        <v>10244</v>
      </c>
      <c r="E306" s="1">
        <v>10272</v>
      </c>
      <c r="F306" s="1"/>
      <c r="G306" s="1"/>
      <c r="H306" s="1">
        <f t="shared" si="32"/>
        <v>28</v>
      </c>
      <c r="I306" s="1"/>
      <c r="J306" s="5"/>
      <c r="K306" s="5"/>
    </row>
    <row r="307" spans="2:11">
      <c r="B307" s="93"/>
      <c r="C307" s="93"/>
      <c r="D307" s="1">
        <v>10237</v>
      </c>
      <c r="E307" s="1">
        <v>10268</v>
      </c>
      <c r="F307" s="1"/>
      <c r="G307" s="1"/>
      <c r="H307" s="1">
        <f t="shared" si="32"/>
        <v>31</v>
      </c>
      <c r="I307" s="1"/>
      <c r="J307" s="5"/>
      <c r="K307" s="5"/>
    </row>
    <row r="308" spans="2:11">
      <c r="B308" s="93"/>
      <c r="C308" s="93"/>
      <c r="D308" s="1">
        <v>10228</v>
      </c>
      <c r="E308" s="1">
        <v>10268</v>
      </c>
      <c r="F308" s="1"/>
      <c r="G308" s="1"/>
      <c r="H308" s="1">
        <f t="shared" si="32"/>
        <v>40</v>
      </c>
      <c r="I308" s="1"/>
      <c r="J308" s="5"/>
      <c r="K308" s="5"/>
    </row>
    <row r="309" spans="2:11">
      <c r="B309" s="94"/>
      <c r="C309" s="94"/>
      <c r="D309" s="1">
        <v>10215</v>
      </c>
      <c r="E309" s="1">
        <v>10268</v>
      </c>
      <c r="F309" s="1"/>
      <c r="G309" s="1"/>
      <c r="H309" s="1">
        <f t="shared" si="32"/>
        <v>53</v>
      </c>
      <c r="I309" s="1"/>
      <c r="J309" s="5">
        <f>H294+H295+H296+H297+H298+H299+H300+H301+H302+H303+H304+H305+H306+H307+H308+H309</f>
        <v>291</v>
      </c>
      <c r="K309" s="5">
        <f>J309*75</f>
        <v>21825</v>
      </c>
    </row>
    <row r="310" spans="2:11">
      <c r="B310" s="92" t="s">
        <v>531</v>
      </c>
      <c r="C310" s="92" t="s">
        <v>520</v>
      </c>
      <c r="D310" s="1">
        <v>10381</v>
      </c>
      <c r="E310" s="1"/>
      <c r="F310" s="1">
        <v>10441</v>
      </c>
      <c r="G310" s="1"/>
      <c r="H310" s="1">
        <f>F310-D310</f>
        <v>60</v>
      </c>
      <c r="I310" s="1"/>
      <c r="J310" s="5"/>
      <c r="K310" s="5"/>
    </row>
    <row r="311" spans="2:11">
      <c r="B311" s="94"/>
      <c r="C311" s="94"/>
      <c r="D311" s="1">
        <v>10381</v>
      </c>
      <c r="E311" s="1"/>
      <c r="F311" s="1">
        <v>10441</v>
      </c>
      <c r="G311" s="1"/>
      <c r="H311" s="1">
        <f>F311-D311</f>
        <v>60</v>
      </c>
      <c r="I311" s="1"/>
      <c r="J311" s="5">
        <v>120</v>
      </c>
      <c r="K311" s="5">
        <f>J311*75</f>
        <v>9000</v>
      </c>
    </row>
    <row r="312" spans="2:11">
      <c r="B312" s="92" t="s">
        <v>532</v>
      </c>
      <c r="C312" s="92" t="s">
        <v>520</v>
      </c>
      <c r="D312" s="1">
        <v>10460</v>
      </c>
      <c r="E312" s="1"/>
      <c r="F312" s="1">
        <v>10490</v>
      </c>
      <c r="G312" s="1"/>
      <c r="H312" s="1">
        <f>F312-D312</f>
        <v>30</v>
      </c>
      <c r="I312" s="1"/>
      <c r="J312" s="5"/>
      <c r="K312" s="5"/>
    </row>
    <row r="313" spans="2:11">
      <c r="B313" s="94"/>
      <c r="C313" s="94"/>
      <c r="D313" s="1">
        <v>10460</v>
      </c>
      <c r="E313" s="1"/>
      <c r="F313" s="1">
        <v>10490</v>
      </c>
      <c r="G313" s="1"/>
      <c r="H313" s="1">
        <f>F313-D313</f>
        <v>30</v>
      </c>
      <c r="I313" s="1"/>
      <c r="J313" s="5">
        <v>60</v>
      </c>
      <c r="K313" s="5">
        <f>J313*75</f>
        <v>4500</v>
      </c>
    </row>
    <row r="314" spans="2:11">
      <c r="B314" s="92" t="s">
        <v>534</v>
      </c>
      <c r="C314" s="92" t="s">
        <v>520</v>
      </c>
      <c r="D314" s="1">
        <v>10350</v>
      </c>
      <c r="E314" s="1">
        <v>10390</v>
      </c>
      <c r="F314" s="1"/>
      <c r="G314" s="1"/>
      <c r="H314" s="1">
        <v>40</v>
      </c>
      <c r="I314" s="1"/>
      <c r="J314" s="5"/>
      <c r="K314" s="5"/>
    </row>
    <row r="315" spans="2:11">
      <c r="B315" s="94"/>
      <c r="C315" s="94"/>
      <c r="D315" s="1">
        <v>10350</v>
      </c>
      <c r="E315" s="1">
        <v>10390</v>
      </c>
      <c r="F315" s="1"/>
      <c r="G315" s="1"/>
      <c r="H315" s="1">
        <f>E315-D315</f>
        <v>40</v>
      </c>
      <c r="I315" s="1"/>
      <c r="J315" s="5">
        <v>80</v>
      </c>
      <c r="K315" s="5">
        <f>J315*75</f>
        <v>6000</v>
      </c>
    </row>
    <row r="316" spans="2:11">
      <c r="B316" s="92" t="s">
        <v>535</v>
      </c>
      <c r="C316" s="92" t="s">
        <v>520</v>
      </c>
      <c r="D316" s="1"/>
      <c r="E316" s="1">
        <v>10413</v>
      </c>
      <c r="F316" s="1"/>
      <c r="G316" s="1">
        <v>10427</v>
      </c>
      <c r="H316" s="1">
        <f>E316-G316</f>
        <v>-14</v>
      </c>
      <c r="I316" s="1"/>
      <c r="J316" s="5"/>
      <c r="K316" s="5"/>
    </row>
    <row r="317" spans="2:11">
      <c r="B317" s="93"/>
      <c r="C317" s="93"/>
      <c r="D317" s="1"/>
      <c r="E317" s="1">
        <v>10413</v>
      </c>
      <c r="F317" s="1"/>
      <c r="G317" s="1">
        <v>10427</v>
      </c>
      <c r="H317" s="1">
        <f t="shared" ref="H317" si="33">E317-G317</f>
        <v>-14</v>
      </c>
      <c r="I317" s="1"/>
      <c r="J317" s="5"/>
      <c r="K317" s="5"/>
    </row>
    <row r="318" spans="2:11">
      <c r="B318" s="93"/>
      <c r="C318" s="93"/>
      <c r="D318" s="1">
        <v>10370</v>
      </c>
      <c r="E318" s="1">
        <v>10390</v>
      </c>
      <c r="F318" s="1"/>
      <c r="G318" s="1"/>
      <c r="H318" s="1">
        <f>E318-D318</f>
        <v>20</v>
      </c>
      <c r="I318" s="1"/>
      <c r="J318" s="5"/>
      <c r="K318" s="5"/>
    </row>
    <row r="319" spans="2:11">
      <c r="B319" s="93"/>
      <c r="C319" s="93"/>
      <c r="D319" s="1">
        <v>10370</v>
      </c>
      <c r="E319" s="1">
        <v>10390</v>
      </c>
      <c r="F319" s="1"/>
      <c r="G319" s="1"/>
      <c r="H319" s="1">
        <f>E319-D319</f>
        <v>20</v>
      </c>
      <c r="I319" s="1"/>
      <c r="J319" s="5"/>
      <c r="K319" s="5"/>
    </row>
    <row r="320" spans="2:11">
      <c r="B320" s="93"/>
      <c r="C320" s="93"/>
      <c r="D320" s="1">
        <v>10370</v>
      </c>
      <c r="E320" s="1">
        <v>10392</v>
      </c>
      <c r="F320" s="1"/>
      <c r="G320" s="1"/>
      <c r="H320" s="1">
        <f>E320-D320</f>
        <v>22</v>
      </c>
      <c r="I320" s="1"/>
      <c r="J320" s="5"/>
      <c r="K320" s="5"/>
    </row>
    <row r="321" spans="2:11">
      <c r="B321" s="93"/>
      <c r="C321" s="93"/>
      <c r="D321" s="1">
        <v>10370</v>
      </c>
      <c r="E321" s="1">
        <v>10392</v>
      </c>
      <c r="F321" s="1"/>
      <c r="G321" s="1"/>
      <c r="H321" s="1">
        <f t="shared" ref="H321:H337" si="34">E321-D321</f>
        <v>22</v>
      </c>
      <c r="I321" s="1"/>
      <c r="J321" s="5"/>
      <c r="K321" s="5"/>
    </row>
    <row r="322" spans="2:11">
      <c r="B322" s="93"/>
      <c r="C322" s="93"/>
      <c r="D322" s="1">
        <v>10367</v>
      </c>
      <c r="E322" s="1">
        <v>10400</v>
      </c>
      <c r="F322" s="1"/>
      <c r="G322" s="1"/>
      <c r="H322" s="1">
        <f t="shared" si="34"/>
        <v>33</v>
      </c>
      <c r="I322" s="1"/>
      <c r="J322" s="5"/>
      <c r="K322" s="5"/>
    </row>
    <row r="323" spans="2:11">
      <c r="B323" s="93"/>
      <c r="C323" s="93"/>
      <c r="D323" s="1">
        <v>10367</v>
      </c>
      <c r="E323" s="1">
        <v>10400</v>
      </c>
      <c r="F323" s="1"/>
      <c r="G323" s="1"/>
      <c r="H323" s="1">
        <f t="shared" si="34"/>
        <v>33</v>
      </c>
      <c r="I323" s="1"/>
      <c r="J323" s="5"/>
      <c r="K323" s="5"/>
    </row>
    <row r="324" spans="2:11">
      <c r="B324" s="93"/>
      <c r="C324" s="93"/>
      <c r="D324" s="1">
        <v>10367</v>
      </c>
      <c r="E324" s="1">
        <v>10409</v>
      </c>
      <c r="F324" s="1"/>
      <c r="G324" s="1"/>
      <c r="H324" s="1">
        <f t="shared" si="34"/>
        <v>42</v>
      </c>
      <c r="I324" s="1"/>
      <c r="J324" s="5"/>
      <c r="K324" s="5"/>
    </row>
    <row r="325" spans="2:11">
      <c r="B325" s="94"/>
      <c r="C325" s="94"/>
      <c r="D325" s="1">
        <v>10367</v>
      </c>
      <c r="E325" s="1">
        <v>10409</v>
      </c>
      <c r="F325" s="1"/>
      <c r="G325" s="1"/>
      <c r="H325" s="1">
        <f t="shared" si="34"/>
        <v>42</v>
      </c>
      <c r="I325" s="1"/>
      <c r="J325" s="5">
        <f>H316+H317+H318+H319+H320+H321+H322+H323+H324+H325</f>
        <v>206</v>
      </c>
      <c r="K325" s="5">
        <f>J325*75</f>
        <v>15450</v>
      </c>
    </row>
    <row r="326" spans="2:11">
      <c r="B326" s="92" t="s">
        <v>537</v>
      </c>
      <c r="C326" s="92" t="s">
        <v>520</v>
      </c>
      <c r="D326" s="1">
        <v>10322</v>
      </c>
      <c r="E326" s="1">
        <v>10339</v>
      </c>
      <c r="F326" s="1"/>
      <c r="G326" s="1"/>
      <c r="H326" s="1">
        <f t="shared" si="34"/>
        <v>17</v>
      </c>
      <c r="I326" s="1"/>
      <c r="J326" s="5"/>
      <c r="K326" s="5"/>
    </row>
    <row r="327" spans="2:11">
      <c r="B327" s="93"/>
      <c r="C327" s="93"/>
      <c r="D327" s="1">
        <v>10312</v>
      </c>
      <c r="E327" s="1">
        <v>10339</v>
      </c>
      <c r="F327" s="1"/>
      <c r="G327" s="1"/>
      <c r="H327" s="1">
        <f t="shared" si="34"/>
        <v>27</v>
      </c>
      <c r="I327" s="1"/>
      <c r="J327" s="5"/>
      <c r="K327" s="5"/>
    </row>
    <row r="328" spans="2:11">
      <c r="B328" s="93"/>
      <c r="C328" s="93"/>
      <c r="D328" s="1">
        <v>10288</v>
      </c>
      <c r="E328" s="1">
        <v>10330</v>
      </c>
      <c r="F328" s="1"/>
      <c r="G328" s="1"/>
      <c r="H328" s="1">
        <f t="shared" si="34"/>
        <v>42</v>
      </c>
      <c r="I328" s="1"/>
      <c r="J328" s="5"/>
      <c r="K328" s="5"/>
    </row>
    <row r="329" spans="2:11">
      <c r="B329" s="93"/>
      <c r="C329" s="93"/>
      <c r="D329" s="1">
        <v>10288</v>
      </c>
      <c r="E329" s="1">
        <v>10330</v>
      </c>
      <c r="F329" s="1"/>
      <c r="G329" s="1"/>
      <c r="H329" s="1">
        <f t="shared" si="34"/>
        <v>42</v>
      </c>
      <c r="I329" s="1"/>
      <c r="J329" s="5"/>
      <c r="K329" s="5"/>
    </row>
    <row r="330" spans="2:11">
      <c r="B330" s="93"/>
      <c r="C330" s="93"/>
      <c r="D330" s="1">
        <v>10225</v>
      </c>
      <c r="E330" s="1">
        <v>10285</v>
      </c>
      <c r="F330" s="1"/>
      <c r="G330" s="1"/>
      <c r="H330" s="1">
        <f t="shared" si="34"/>
        <v>60</v>
      </c>
      <c r="I330" s="1"/>
      <c r="J330" s="5"/>
      <c r="K330" s="5"/>
    </row>
    <row r="331" spans="2:11">
      <c r="B331" s="93"/>
      <c r="C331" s="93"/>
      <c r="D331" s="1">
        <v>10225</v>
      </c>
      <c r="E331" s="1">
        <v>10285</v>
      </c>
      <c r="F331" s="1"/>
      <c r="G331" s="1"/>
      <c r="H331" s="1">
        <f t="shared" si="34"/>
        <v>60</v>
      </c>
      <c r="I331" s="1"/>
      <c r="J331" s="5"/>
      <c r="K331" s="5"/>
    </row>
    <row r="332" spans="2:11">
      <c r="B332" s="94"/>
      <c r="C332" s="94"/>
      <c r="D332" s="1">
        <v>10205</v>
      </c>
      <c r="E332" s="1">
        <v>10285</v>
      </c>
      <c r="F332" s="1"/>
      <c r="G332" s="1"/>
      <c r="H332" s="1">
        <f t="shared" si="34"/>
        <v>80</v>
      </c>
      <c r="I332" s="1"/>
      <c r="J332" s="5">
        <f>H326+H327+H328+H329+H330+H331+H332</f>
        <v>328</v>
      </c>
      <c r="K332" s="5">
        <f>J332*75</f>
        <v>24600</v>
      </c>
    </row>
    <row r="333" spans="2:11">
      <c r="B333" s="92" t="s">
        <v>538</v>
      </c>
      <c r="C333" s="92" t="s">
        <v>520</v>
      </c>
      <c r="D333" s="1">
        <v>10183</v>
      </c>
      <c r="E333" s="1">
        <v>10224</v>
      </c>
      <c r="F333" s="1"/>
      <c r="G333" s="1"/>
      <c r="H333" s="1">
        <f t="shared" si="34"/>
        <v>41</v>
      </c>
      <c r="I333" s="1"/>
      <c r="J333" s="5"/>
      <c r="K333" s="5"/>
    </row>
    <row r="334" spans="2:11">
      <c r="B334" s="93"/>
      <c r="C334" s="93"/>
      <c r="D334" s="1">
        <v>10158</v>
      </c>
      <c r="E334" s="1">
        <v>10224</v>
      </c>
      <c r="F334" s="1"/>
      <c r="G334" s="1"/>
      <c r="H334" s="1">
        <f t="shared" si="34"/>
        <v>66</v>
      </c>
      <c r="I334" s="1"/>
      <c r="J334" s="5"/>
      <c r="K334" s="5"/>
    </row>
    <row r="335" spans="2:11">
      <c r="B335" s="93"/>
      <c r="C335" s="93"/>
      <c r="D335" s="1">
        <v>10145</v>
      </c>
      <c r="E335" s="1">
        <v>10224</v>
      </c>
      <c r="F335" s="1"/>
      <c r="G335" s="1"/>
      <c r="H335" s="1">
        <f t="shared" si="34"/>
        <v>79</v>
      </c>
      <c r="I335" s="1"/>
      <c r="J335" s="5"/>
      <c r="K335" s="5"/>
    </row>
    <row r="336" spans="2:11">
      <c r="B336" s="93"/>
      <c r="C336" s="93"/>
      <c r="D336" s="1">
        <v>10119</v>
      </c>
      <c r="E336" s="1">
        <v>10224</v>
      </c>
      <c r="F336" s="1"/>
      <c r="G336" s="1"/>
      <c r="H336" s="1">
        <f t="shared" si="34"/>
        <v>105</v>
      </c>
      <c r="I336" s="1"/>
      <c r="J336" s="5"/>
      <c r="K336" s="5"/>
    </row>
    <row r="337" spans="2:11">
      <c r="B337" s="94"/>
      <c r="C337" s="94"/>
      <c r="D337" s="1">
        <v>10119</v>
      </c>
      <c r="E337" s="1">
        <v>10187</v>
      </c>
      <c r="F337" s="1"/>
      <c r="G337" s="1"/>
      <c r="H337" s="1">
        <f t="shared" si="34"/>
        <v>68</v>
      </c>
      <c r="I337" s="1"/>
      <c r="J337" s="5">
        <f>H333+H334+H335+H336+H337</f>
        <v>359</v>
      </c>
      <c r="K337" s="5">
        <f>J337*75</f>
        <v>26925</v>
      </c>
    </row>
    <row r="338" spans="2:11">
      <c r="B338" s="27" t="s">
        <v>539</v>
      </c>
      <c r="C338" s="89" t="s">
        <v>520</v>
      </c>
      <c r="D338" s="1"/>
      <c r="E338" s="13">
        <v>10099</v>
      </c>
      <c r="F338" s="1"/>
      <c r="G338" s="1"/>
      <c r="H338" s="1"/>
      <c r="I338" s="13" t="s">
        <v>13</v>
      </c>
      <c r="J338" s="5"/>
      <c r="K338" s="5"/>
    </row>
    <row r="339" spans="2:11">
      <c r="B339" s="79" t="s">
        <v>543</v>
      </c>
      <c r="C339" s="90"/>
      <c r="D339" s="1">
        <v>10000</v>
      </c>
      <c r="E339" s="5"/>
      <c r="F339" s="1"/>
      <c r="G339" s="1"/>
      <c r="H339" s="1">
        <f>E338-D339</f>
        <v>99</v>
      </c>
      <c r="I339" s="5"/>
      <c r="J339" s="5"/>
      <c r="K339" s="5"/>
    </row>
    <row r="340" spans="2:11">
      <c r="B340" s="27" t="s">
        <v>539</v>
      </c>
      <c r="C340" s="90"/>
      <c r="D340" s="1"/>
      <c r="E340" s="13">
        <v>10099</v>
      </c>
      <c r="F340" s="1"/>
      <c r="G340" s="1"/>
      <c r="H340" s="1"/>
      <c r="I340" s="13" t="s">
        <v>13</v>
      </c>
      <c r="J340" s="5"/>
      <c r="K340" s="5"/>
    </row>
    <row r="341" spans="2:11">
      <c r="B341" s="79" t="s">
        <v>543</v>
      </c>
      <c r="C341" s="90"/>
      <c r="D341" s="1">
        <v>10000</v>
      </c>
      <c r="E341" s="5"/>
      <c r="F341" s="1"/>
      <c r="G341" s="1"/>
      <c r="H341" s="1">
        <v>99</v>
      </c>
      <c r="I341" s="5"/>
      <c r="J341" s="5"/>
      <c r="K341" s="5"/>
    </row>
    <row r="342" spans="2:11">
      <c r="B342" s="90" t="s">
        <v>544</v>
      </c>
      <c r="C342" s="90"/>
      <c r="D342" s="1">
        <v>10106</v>
      </c>
      <c r="E342" s="1">
        <v>10128</v>
      </c>
      <c r="F342" s="1"/>
      <c r="G342" s="1"/>
      <c r="H342" s="1">
        <f>E342-D342</f>
        <v>22</v>
      </c>
      <c r="I342" s="1"/>
      <c r="J342" s="5"/>
      <c r="K342" s="5"/>
    </row>
    <row r="343" spans="2:11">
      <c r="B343" s="90"/>
      <c r="C343" s="90"/>
      <c r="D343" s="1">
        <v>10112</v>
      </c>
      <c r="E343" s="1">
        <v>10168</v>
      </c>
      <c r="F343" s="1"/>
      <c r="G343" s="1"/>
      <c r="H343" s="1">
        <f t="shared" ref="H343:H344" si="35">E343-D343</f>
        <v>56</v>
      </c>
      <c r="I343" s="1"/>
      <c r="J343" s="5"/>
      <c r="K343" s="5"/>
    </row>
    <row r="344" spans="2:11">
      <c r="B344" s="91"/>
      <c r="C344" s="91"/>
      <c r="D344" s="1">
        <v>10132</v>
      </c>
      <c r="E344" s="1">
        <v>10178</v>
      </c>
      <c r="F344" s="1"/>
      <c r="G344" s="1"/>
      <c r="H344" s="1">
        <f t="shared" si="35"/>
        <v>46</v>
      </c>
      <c r="I344" s="1"/>
      <c r="J344" s="5">
        <f>H342+H343+H344</f>
        <v>124</v>
      </c>
      <c r="K344" s="5">
        <f>J344*75</f>
        <v>9300</v>
      </c>
    </row>
    <row r="345" spans="2:11">
      <c r="B345" s="89" t="s">
        <v>540</v>
      </c>
      <c r="C345" s="89" t="s">
        <v>520</v>
      </c>
      <c r="D345" s="1">
        <v>10168</v>
      </c>
      <c r="E345" s="1">
        <v>10207</v>
      </c>
      <c r="F345" s="1"/>
      <c r="G345" s="1"/>
      <c r="H345" s="1">
        <f>E345-D345</f>
        <v>39</v>
      </c>
      <c r="I345" s="1"/>
      <c r="J345" s="5"/>
      <c r="K345" s="5"/>
    </row>
    <row r="346" spans="2:11">
      <c r="B346" s="90"/>
      <c r="C346" s="90"/>
      <c r="D346" s="1">
        <v>10168</v>
      </c>
      <c r="E346" s="1">
        <v>10207</v>
      </c>
      <c r="F346" s="1"/>
      <c r="G346" s="1"/>
      <c r="H346" s="1">
        <f t="shared" ref="H346:H356" si="36">E346-D346</f>
        <v>39</v>
      </c>
      <c r="I346" s="1"/>
      <c r="J346" s="5"/>
      <c r="K346" s="5"/>
    </row>
    <row r="347" spans="2:11">
      <c r="B347" s="90"/>
      <c r="C347" s="90"/>
      <c r="D347" s="1">
        <v>10168</v>
      </c>
      <c r="E347" s="1">
        <v>10260</v>
      </c>
      <c r="F347" s="1"/>
      <c r="G347" s="1"/>
      <c r="H347" s="1">
        <f t="shared" si="36"/>
        <v>92</v>
      </c>
      <c r="I347" s="1"/>
      <c r="J347" s="5"/>
      <c r="K347" s="5"/>
    </row>
    <row r="348" spans="2:11">
      <c r="B348" s="91"/>
      <c r="C348" s="91"/>
      <c r="D348" s="1">
        <v>10168</v>
      </c>
      <c r="E348" s="1">
        <v>10260</v>
      </c>
      <c r="F348" s="1"/>
      <c r="G348" s="1"/>
      <c r="H348" s="1">
        <f t="shared" si="36"/>
        <v>92</v>
      </c>
      <c r="I348" s="1"/>
      <c r="J348" s="5">
        <f>H345+H346+H347+H348</f>
        <v>262</v>
      </c>
      <c r="K348" s="5">
        <f>J348*75</f>
        <v>19650</v>
      </c>
    </row>
    <row r="349" spans="2:11">
      <c r="B349" s="92" t="s">
        <v>542</v>
      </c>
      <c r="C349" s="92" t="s">
        <v>520</v>
      </c>
      <c r="D349" s="1">
        <v>10177</v>
      </c>
      <c r="E349" s="1">
        <v>10220</v>
      </c>
      <c r="F349" s="1"/>
      <c r="G349" s="1"/>
      <c r="H349" s="1">
        <f t="shared" si="36"/>
        <v>43</v>
      </c>
      <c r="I349" s="1"/>
      <c r="J349" s="5"/>
      <c r="K349" s="5"/>
    </row>
    <row r="350" spans="2:11">
      <c r="B350" s="93"/>
      <c r="C350" s="93"/>
      <c r="D350" s="1">
        <v>10167</v>
      </c>
      <c r="E350" s="1">
        <v>10220</v>
      </c>
      <c r="F350" s="1"/>
      <c r="G350" s="1"/>
      <c r="H350" s="1">
        <f t="shared" si="36"/>
        <v>53</v>
      </c>
      <c r="I350" s="1"/>
      <c r="J350" s="5"/>
      <c r="K350" s="5"/>
    </row>
    <row r="351" spans="2:11">
      <c r="B351" s="93"/>
      <c r="C351" s="93"/>
      <c r="D351" s="1">
        <v>10145</v>
      </c>
      <c r="E351" s="1">
        <v>10220</v>
      </c>
      <c r="F351" s="1"/>
      <c r="G351" s="1"/>
      <c r="H351" s="1">
        <f t="shared" si="36"/>
        <v>75</v>
      </c>
      <c r="I351" s="1"/>
      <c r="J351" s="5"/>
      <c r="K351" s="5"/>
    </row>
    <row r="352" spans="2:11">
      <c r="B352" s="94"/>
      <c r="C352" s="94"/>
      <c r="D352" s="1">
        <v>10115</v>
      </c>
      <c r="E352" s="1">
        <v>10220</v>
      </c>
      <c r="F352" s="1"/>
      <c r="G352" s="1"/>
      <c r="H352" s="1">
        <f t="shared" si="36"/>
        <v>105</v>
      </c>
      <c r="I352" s="1"/>
      <c r="J352" s="5">
        <f>H349+H350+H351+H352</f>
        <v>276</v>
      </c>
      <c r="K352" s="5">
        <f>J352*75</f>
        <v>20700</v>
      </c>
    </row>
    <row r="353" spans="2:11">
      <c r="B353" s="89" t="s">
        <v>543</v>
      </c>
      <c r="C353" s="92" t="s">
        <v>545</v>
      </c>
      <c r="D353" s="1">
        <v>10020</v>
      </c>
      <c r="E353" s="1">
        <v>10050</v>
      </c>
      <c r="F353" s="1"/>
      <c r="G353" s="1"/>
      <c r="H353" s="1">
        <f t="shared" si="36"/>
        <v>30</v>
      </c>
      <c r="I353" s="1"/>
      <c r="J353" s="5"/>
      <c r="K353" s="5"/>
    </row>
    <row r="354" spans="2:11">
      <c r="B354" s="90"/>
      <c r="C354" s="93"/>
      <c r="D354" s="1">
        <v>10005</v>
      </c>
      <c r="E354" s="1">
        <v>10050</v>
      </c>
      <c r="F354" s="1"/>
      <c r="G354" s="1"/>
      <c r="H354" s="1">
        <f t="shared" si="36"/>
        <v>45</v>
      </c>
      <c r="I354" s="1"/>
      <c r="J354" s="5"/>
      <c r="K354" s="5"/>
    </row>
    <row r="355" spans="2:11">
      <c r="B355" s="90"/>
      <c r="C355" s="93"/>
      <c r="D355" s="1">
        <v>10025</v>
      </c>
      <c r="E355" s="1">
        <v>10048</v>
      </c>
      <c r="F355" s="1"/>
      <c r="G355" s="1"/>
      <c r="H355" s="1">
        <f t="shared" si="36"/>
        <v>23</v>
      </c>
      <c r="I355" s="1"/>
      <c r="J355" s="5"/>
      <c r="K355" s="5"/>
    </row>
    <row r="356" spans="2:11">
      <c r="B356" s="91"/>
      <c r="C356" s="94"/>
      <c r="D356" s="1">
        <v>10025</v>
      </c>
      <c r="E356" s="1">
        <v>10048</v>
      </c>
      <c r="F356" s="1"/>
      <c r="G356" s="1"/>
      <c r="H356" s="1">
        <f t="shared" si="36"/>
        <v>23</v>
      </c>
      <c r="I356" s="1"/>
      <c r="J356" s="5">
        <f>H339+H341+H353+H354+H355+H356</f>
        <v>319</v>
      </c>
      <c r="K356" s="5">
        <f>J356*75</f>
        <v>23925</v>
      </c>
    </row>
    <row r="357" spans="2:11">
      <c r="B357" s="89" t="s">
        <v>546</v>
      </c>
      <c r="C357" s="92" t="s">
        <v>515</v>
      </c>
      <c r="D357" s="1"/>
      <c r="E357" s="1">
        <v>10010</v>
      </c>
      <c r="F357" s="1"/>
      <c r="G357" s="1">
        <v>10020</v>
      </c>
      <c r="H357" s="1">
        <f>E357-G357</f>
        <v>-10</v>
      </c>
      <c r="I357" s="1"/>
      <c r="J357" s="5"/>
      <c r="K357" s="5"/>
    </row>
    <row r="358" spans="2:11">
      <c r="B358" s="90"/>
      <c r="C358" s="93"/>
      <c r="D358" s="1"/>
      <c r="E358" s="1">
        <v>10010</v>
      </c>
      <c r="F358" s="1"/>
      <c r="G358" s="1">
        <v>10020</v>
      </c>
      <c r="H358" s="1">
        <f>E358-G358</f>
        <v>-10</v>
      </c>
      <c r="I358" s="1"/>
      <c r="J358" s="5"/>
      <c r="K358" s="5"/>
    </row>
    <row r="359" spans="2:11">
      <c r="B359" s="90"/>
      <c r="C359" s="93"/>
      <c r="D359" s="1">
        <v>10030</v>
      </c>
      <c r="E359" s="1"/>
      <c r="F359" s="1">
        <v>10089</v>
      </c>
      <c r="G359" s="1"/>
      <c r="H359" s="1">
        <f>F359-D359</f>
        <v>59</v>
      </c>
      <c r="I359" s="1"/>
      <c r="J359" s="5"/>
      <c r="K359" s="5"/>
    </row>
    <row r="360" spans="2:11">
      <c r="B360" s="90"/>
      <c r="C360" s="93"/>
      <c r="D360" s="1">
        <v>10030</v>
      </c>
      <c r="E360" s="1"/>
      <c r="F360" s="1">
        <v>10089</v>
      </c>
      <c r="G360" s="1"/>
      <c r="H360" s="1">
        <f>F360-D360</f>
        <v>59</v>
      </c>
      <c r="I360" s="1"/>
      <c r="J360" s="5"/>
      <c r="K360" s="5"/>
    </row>
    <row r="361" spans="2:11">
      <c r="B361" s="90"/>
      <c r="C361" s="93"/>
      <c r="D361" s="1">
        <v>10100</v>
      </c>
      <c r="E361" s="1"/>
      <c r="F361" s="1">
        <v>10150</v>
      </c>
      <c r="G361" s="1"/>
      <c r="H361" s="1">
        <f t="shared" ref="H361:H363" si="37">F361-D361</f>
        <v>50</v>
      </c>
      <c r="I361" s="1"/>
      <c r="J361" s="5"/>
      <c r="K361" s="5"/>
    </row>
    <row r="362" spans="2:11">
      <c r="B362" s="91"/>
      <c r="C362" s="94"/>
      <c r="D362" s="1">
        <v>10100</v>
      </c>
      <c r="E362" s="1"/>
      <c r="F362" s="1">
        <v>10150</v>
      </c>
      <c r="G362" s="1"/>
      <c r="H362" s="1">
        <f t="shared" si="37"/>
        <v>50</v>
      </c>
      <c r="I362" s="1"/>
      <c r="J362" s="5">
        <f>H357+H358+H359+H360+H361+H362</f>
        <v>198</v>
      </c>
      <c r="K362" s="5">
        <f>J362*75</f>
        <v>14850</v>
      </c>
    </row>
    <row r="363" spans="2:11">
      <c r="B363" s="92" t="s">
        <v>548</v>
      </c>
      <c r="C363" s="92" t="s">
        <v>549</v>
      </c>
      <c r="D363" s="1">
        <v>10213</v>
      </c>
      <c r="E363" s="1"/>
      <c r="F363" s="1">
        <v>10236</v>
      </c>
      <c r="G363" s="1"/>
      <c r="H363" s="1">
        <f t="shared" si="37"/>
        <v>23</v>
      </c>
      <c r="I363" s="1"/>
      <c r="J363" s="5"/>
      <c r="K363" s="5"/>
    </row>
    <row r="364" spans="2:11">
      <c r="B364" s="93"/>
      <c r="C364" s="93"/>
      <c r="D364" s="1">
        <v>10213</v>
      </c>
      <c r="E364" s="1"/>
      <c r="F364" s="1"/>
      <c r="G364" s="1">
        <v>10200</v>
      </c>
      <c r="H364" s="1">
        <f>G364-D364</f>
        <v>-13</v>
      </c>
      <c r="I364" s="1"/>
      <c r="J364" s="5"/>
      <c r="K364" s="5"/>
    </row>
    <row r="365" spans="2:11">
      <c r="B365" s="93"/>
      <c r="C365" s="93"/>
      <c r="D365" s="1">
        <v>10215</v>
      </c>
      <c r="E365" s="1"/>
      <c r="F365" s="1"/>
      <c r="G365" s="1">
        <v>10200</v>
      </c>
      <c r="H365" s="1">
        <f>G365-D365</f>
        <v>-15</v>
      </c>
      <c r="I365" s="1"/>
      <c r="J365" s="5"/>
      <c r="K365" s="5"/>
    </row>
    <row r="366" spans="2:11">
      <c r="B366" s="93"/>
      <c r="C366" s="93"/>
      <c r="D366" s="1"/>
      <c r="E366" s="1">
        <v>10192</v>
      </c>
      <c r="F366" s="1"/>
      <c r="G366" s="1">
        <v>10203</v>
      </c>
      <c r="H366" s="1">
        <f>E366-G366</f>
        <v>-11</v>
      </c>
      <c r="I366" s="1"/>
      <c r="J366" s="5"/>
      <c r="K366" s="5"/>
    </row>
    <row r="367" spans="2:11">
      <c r="B367" s="93"/>
      <c r="C367" s="93"/>
      <c r="D367" s="1"/>
      <c r="E367" s="1">
        <v>10192</v>
      </c>
      <c r="F367" s="1"/>
      <c r="G367" s="1">
        <v>10203</v>
      </c>
      <c r="H367" s="1">
        <f>E367-G367</f>
        <v>-11</v>
      </c>
      <c r="I367" s="1"/>
      <c r="J367" s="5"/>
      <c r="K367" s="5"/>
    </row>
    <row r="368" spans="2:11">
      <c r="B368" s="93"/>
      <c r="C368" s="93"/>
      <c r="D368" s="1">
        <v>10217</v>
      </c>
      <c r="E368" s="1"/>
      <c r="F368" s="1">
        <v>10246</v>
      </c>
      <c r="G368" s="1"/>
      <c r="H368" s="1">
        <f>F368-D368</f>
        <v>29</v>
      </c>
      <c r="I368" s="1"/>
      <c r="J368" s="5"/>
      <c r="K368" s="5"/>
    </row>
    <row r="369" spans="2:11">
      <c r="B369" s="94"/>
      <c r="C369" s="94"/>
      <c r="D369" s="1">
        <v>10217</v>
      </c>
      <c r="E369" s="1"/>
      <c r="F369" s="1">
        <v>10246</v>
      </c>
      <c r="G369" s="1"/>
      <c r="H369" s="1">
        <f>F369-D369</f>
        <v>29</v>
      </c>
      <c r="I369" s="1"/>
      <c r="J369" s="5">
        <f>H363+H364+H365+H366+H367+H368+H369</f>
        <v>31</v>
      </c>
      <c r="K369" s="5">
        <f>J369*75</f>
        <v>2325</v>
      </c>
    </row>
    <row r="370" spans="2:11">
      <c r="B370" s="92" t="s">
        <v>550</v>
      </c>
      <c r="C370" s="92" t="s">
        <v>549</v>
      </c>
      <c r="D370" s="1">
        <v>10148</v>
      </c>
      <c r="E370" s="1">
        <v>10188</v>
      </c>
      <c r="F370" s="1"/>
      <c r="G370" s="1"/>
      <c r="H370" s="1">
        <f>E370-D370</f>
        <v>40</v>
      </c>
      <c r="I370" s="1"/>
      <c r="J370" s="5"/>
      <c r="K370" s="5"/>
    </row>
    <row r="371" spans="2:11">
      <c r="B371" s="94"/>
      <c r="C371" s="94"/>
      <c r="D371" s="1">
        <v>10148</v>
      </c>
      <c r="E371" s="1">
        <v>10188</v>
      </c>
      <c r="F371" s="1"/>
      <c r="G371" s="1"/>
      <c r="H371" s="1">
        <f>E371-D371</f>
        <v>40</v>
      </c>
      <c r="I371" s="1"/>
      <c r="J371" s="5">
        <v>80</v>
      </c>
      <c r="K371" s="5">
        <f>J371*75</f>
        <v>6000</v>
      </c>
    </row>
    <row r="372" spans="2:11">
      <c r="B372" s="1"/>
      <c r="C372" s="1"/>
      <c r="D372" s="1"/>
      <c r="E372" s="1"/>
      <c r="F372" s="1"/>
      <c r="G372" s="1"/>
      <c r="H372" s="5">
        <f>SUM(H258:H371)</f>
        <v>3609</v>
      </c>
      <c r="I372" s="5">
        <f>H372*75</f>
        <v>270675</v>
      </c>
      <c r="J372" s="1"/>
      <c r="K372" s="5"/>
    </row>
    <row r="376" spans="2:11">
      <c r="B376" s="5" t="s">
        <v>76</v>
      </c>
      <c r="C376" s="5">
        <v>2018</v>
      </c>
      <c r="D376" s="13"/>
      <c r="E376" s="13"/>
      <c r="F376" s="13"/>
      <c r="G376" s="13"/>
      <c r="H376" s="13"/>
      <c r="I376" s="13"/>
      <c r="J376" s="95" t="s">
        <v>527</v>
      </c>
      <c r="K376" s="96"/>
    </row>
    <row r="377" spans="2:11">
      <c r="B377" s="11"/>
      <c r="C377" s="11"/>
      <c r="D377" s="11"/>
      <c r="E377" s="11"/>
      <c r="F377" s="11"/>
      <c r="G377" s="11"/>
      <c r="H377" s="11" t="s">
        <v>4</v>
      </c>
      <c r="I377" s="11"/>
      <c r="J377" s="97"/>
      <c r="K377" s="98"/>
    </row>
    <row r="378" spans="2:11">
      <c r="B378" s="12" t="s">
        <v>0</v>
      </c>
      <c r="C378" s="12" t="s">
        <v>5</v>
      </c>
      <c r="D378" s="12" t="s">
        <v>2</v>
      </c>
      <c r="E378" s="12" t="s">
        <v>6</v>
      </c>
      <c r="F378" s="12" t="s">
        <v>3</v>
      </c>
      <c r="G378" s="12" t="s">
        <v>7</v>
      </c>
      <c r="H378" s="12" t="s">
        <v>8</v>
      </c>
      <c r="I378" s="12" t="s">
        <v>9</v>
      </c>
      <c r="J378" s="76" t="s">
        <v>525</v>
      </c>
      <c r="K378" s="77" t="s">
        <v>526</v>
      </c>
    </row>
    <row r="379" spans="2:11">
      <c r="B379" s="92" t="s">
        <v>551</v>
      </c>
      <c r="C379" s="92" t="s">
        <v>549</v>
      </c>
      <c r="D379" s="1">
        <v>10198</v>
      </c>
      <c r="E379" s="1"/>
      <c r="F379" s="1"/>
      <c r="G379" s="1">
        <v>10182</v>
      </c>
      <c r="H379" s="1">
        <f>G379-D379</f>
        <v>-16</v>
      </c>
      <c r="I379" s="1"/>
      <c r="J379" s="1"/>
      <c r="K379" s="1"/>
    </row>
    <row r="380" spans="2:11">
      <c r="B380" s="93"/>
      <c r="C380" s="93"/>
      <c r="D380" s="1">
        <v>10198</v>
      </c>
      <c r="E380" s="1"/>
      <c r="F380" s="1"/>
      <c r="G380" s="1">
        <v>10182</v>
      </c>
      <c r="H380" s="1">
        <f>G380-D380</f>
        <v>-16</v>
      </c>
      <c r="I380" s="1"/>
      <c r="J380" s="1"/>
      <c r="K380" s="1"/>
    </row>
    <row r="381" spans="2:11">
      <c r="B381" s="93"/>
      <c r="C381" s="93"/>
      <c r="D381" s="1"/>
      <c r="E381" s="1">
        <v>10175</v>
      </c>
      <c r="F381" s="1"/>
      <c r="G381" s="1">
        <v>10196</v>
      </c>
      <c r="H381" s="1">
        <f>E381-G381</f>
        <v>-21</v>
      </c>
      <c r="I381" s="1"/>
      <c r="J381" s="1"/>
      <c r="K381" s="1"/>
    </row>
    <row r="382" spans="2:11">
      <c r="B382" s="93"/>
      <c r="C382" s="93"/>
      <c r="D382" s="1"/>
      <c r="E382" s="1">
        <v>10175</v>
      </c>
      <c r="F382" s="1"/>
      <c r="G382" s="1">
        <v>10196</v>
      </c>
      <c r="H382" s="1">
        <f>E382-G382</f>
        <v>-21</v>
      </c>
      <c r="I382" s="1"/>
      <c r="J382" s="1"/>
      <c r="K382" s="1"/>
    </row>
    <row r="383" spans="2:11">
      <c r="B383" s="93"/>
      <c r="C383" s="93"/>
      <c r="D383" s="1">
        <v>10200</v>
      </c>
      <c r="E383" s="1"/>
      <c r="F383" s="1">
        <v>10238</v>
      </c>
      <c r="G383" s="1"/>
      <c r="H383" s="1">
        <f>F383-D383</f>
        <v>38</v>
      </c>
      <c r="I383" s="1"/>
      <c r="J383" s="1"/>
      <c r="K383" s="1"/>
    </row>
    <row r="384" spans="2:11">
      <c r="B384" s="93"/>
      <c r="C384" s="93"/>
      <c r="D384" s="1">
        <v>10200</v>
      </c>
      <c r="E384" s="1"/>
      <c r="F384" s="1">
        <v>10248</v>
      </c>
      <c r="G384" s="1"/>
      <c r="H384" s="1">
        <f t="shared" ref="H384:H386" si="38">F384-D384</f>
        <v>48</v>
      </c>
      <c r="I384" s="1"/>
      <c r="J384" s="1"/>
      <c r="K384" s="1"/>
    </row>
    <row r="385" spans="2:11">
      <c r="B385" s="93"/>
      <c r="C385" s="93"/>
      <c r="D385" s="1">
        <v>10222</v>
      </c>
      <c r="E385" s="1"/>
      <c r="F385" s="1">
        <v>10258</v>
      </c>
      <c r="G385" s="1"/>
      <c r="H385" s="1">
        <f t="shared" si="38"/>
        <v>36</v>
      </c>
      <c r="I385" s="1"/>
      <c r="J385" s="1"/>
      <c r="K385" s="1"/>
    </row>
    <row r="386" spans="2:11">
      <c r="B386" s="94"/>
      <c r="C386" s="94"/>
      <c r="D386" s="1">
        <v>10222</v>
      </c>
      <c r="E386" s="1"/>
      <c r="F386" s="1">
        <v>10270</v>
      </c>
      <c r="G386" s="1"/>
      <c r="H386" s="1">
        <f t="shared" si="38"/>
        <v>48</v>
      </c>
      <c r="I386" s="1"/>
      <c r="J386" s="5">
        <v>96</v>
      </c>
      <c r="K386" s="5">
        <v>7200</v>
      </c>
    </row>
    <row r="387" spans="2:11">
      <c r="B387" s="92" t="s">
        <v>554</v>
      </c>
      <c r="C387" s="92" t="s">
        <v>549</v>
      </c>
      <c r="D387" s="1"/>
      <c r="E387" s="1">
        <v>10246</v>
      </c>
      <c r="F387" s="1"/>
      <c r="G387" s="1">
        <v>10260</v>
      </c>
      <c r="H387" s="1">
        <f>E387-G387</f>
        <v>-14</v>
      </c>
      <c r="I387" s="1"/>
      <c r="J387" s="5"/>
      <c r="K387" s="5"/>
    </row>
    <row r="388" spans="2:11">
      <c r="B388" s="93"/>
      <c r="C388" s="93"/>
      <c r="D388" s="1"/>
      <c r="E388" s="1">
        <v>10246</v>
      </c>
      <c r="F388" s="1"/>
      <c r="G388" s="1">
        <v>10260</v>
      </c>
      <c r="H388" s="1">
        <f>E388-G388</f>
        <v>-14</v>
      </c>
      <c r="I388" s="1"/>
      <c r="J388" s="5"/>
      <c r="K388" s="5"/>
    </row>
    <row r="389" spans="2:11">
      <c r="B389" s="93"/>
      <c r="C389" s="93"/>
      <c r="D389" s="1">
        <v>10228</v>
      </c>
      <c r="E389" s="1">
        <v>10245</v>
      </c>
      <c r="F389" s="1"/>
      <c r="G389" s="1"/>
      <c r="H389" s="1">
        <f>E389-D389</f>
        <v>17</v>
      </c>
      <c r="I389" s="1"/>
      <c r="J389" s="5"/>
      <c r="K389" s="5"/>
    </row>
    <row r="390" spans="2:11">
      <c r="B390" s="93"/>
      <c r="C390" s="93"/>
      <c r="D390" s="1">
        <v>10220</v>
      </c>
      <c r="E390" s="1">
        <v>10245</v>
      </c>
      <c r="F390" s="1"/>
      <c r="G390" s="1"/>
      <c r="H390" s="1">
        <f t="shared" ref="H390:H393" si="39">E390-D390</f>
        <v>25</v>
      </c>
      <c r="I390" s="1"/>
      <c r="J390" s="5"/>
      <c r="K390" s="5"/>
    </row>
    <row r="391" spans="2:11">
      <c r="B391" s="93"/>
      <c r="C391" s="93"/>
      <c r="D391" s="1">
        <v>10207</v>
      </c>
      <c r="E391" s="1">
        <v>10240</v>
      </c>
      <c r="F391" s="1"/>
      <c r="G391" s="1"/>
      <c r="H391" s="1">
        <f t="shared" si="39"/>
        <v>33</v>
      </c>
      <c r="I391" s="1"/>
      <c r="J391" s="5"/>
      <c r="K391" s="5"/>
    </row>
    <row r="392" spans="2:11">
      <c r="B392" s="93"/>
      <c r="C392" s="93"/>
      <c r="D392" s="1">
        <v>10207</v>
      </c>
      <c r="E392" s="1">
        <v>10240</v>
      </c>
      <c r="F392" s="1"/>
      <c r="G392" s="1"/>
      <c r="H392" s="1">
        <f t="shared" si="39"/>
        <v>33</v>
      </c>
      <c r="I392" s="1"/>
      <c r="J392" s="5"/>
      <c r="K392" s="5"/>
    </row>
    <row r="393" spans="2:11">
      <c r="B393" s="93"/>
      <c r="C393" s="93"/>
      <c r="D393" s="1">
        <v>10223</v>
      </c>
      <c r="E393" s="1">
        <v>10238</v>
      </c>
      <c r="F393" s="1"/>
      <c r="G393" s="1"/>
      <c r="H393" s="1">
        <f t="shared" si="39"/>
        <v>15</v>
      </c>
      <c r="I393" s="1"/>
      <c r="J393" s="5"/>
      <c r="K393" s="5"/>
    </row>
    <row r="394" spans="2:11">
      <c r="B394" s="93"/>
      <c r="C394" s="93"/>
      <c r="D394" s="1"/>
      <c r="E394" s="1">
        <v>10238</v>
      </c>
      <c r="F394" s="1"/>
      <c r="G394" s="1">
        <v>10250</v>
      </c>
      <c r="H394" s="1">
        <f>E394-G394</f>
        <v>-12</v>
      </c>
      <c r="I394" s="1"/>
      <c r="J394" s="5"/>
      <c r="K394" s="5"/>
    </row>
    <row r="395" spans="2:11">
      <c r="B395" s="93"/>
      <c r="C395" s="93"/>
      <c r="D395" s="1"/>
      <c r="E395" s="1">
        <v>10235</v>
      </c>
      <c r="F395" s="1"/>
      <c r="G395" s="1">
        <v>10248</v>
      </c>
      <c r="H395" s="1">
        <f t="shared" ref="H395:H396" si="40">E395-G395</f>
        <v>-13</v>
      </c>
      <c r="I395" s="1"/>
      <c r="J395" s="5"/>
      <c r="K395" s="5"/>
    </row>
    <row r="396" spans="2:11">
      <c r="B396" s="93"/>
      <c r="C396" s="93"/>
      <c r="D396" s="1"/>
      <c r="E396" s="1">
        <v>10235</v>
      </c>
      <c r="F396" s="1"/>
      <c r="G396" s="1">
        <v>10248</v>
      </c>
      <c r="H396" s="1">
        <f t="shared" si="40"/>
        <v>-13</v>
      </c>
      <c r="I396" s="1"/>
      <c r="J396" s="5"/>
      <c r="K396" s="5"/>
    </row>
    <row r="397" spans="2:11">
      <c r="B397" s="93"/>
      <c r="C397" s="93"/>
      <c r="D397" s="1">
        <v>10260</v>
      </c>
      <c r="E397" s="1"/>
      <c r="F397" s="1">
        <v>10289</v>
      </c>
      <c r="G397" s="1"/>
      <c r="H397" s="1">
        <f>F397-D397</f>
        <v>29</v>
      </c>
      <c r="I397" s="1"/>
      <c r="J397" s="5"/>
      <c r="K397" s="5"/>
    </row>
    <row r="398" spans="2:11">
      <c r="B398" s="94"/>
      <c r="C398" s="94"/>
      <c r="D398" s="1">
        <v>10260</v>
      </c>
      <c r="E398" s="1"/>
      <c r="F398" s="1">
        <v>10289</v>
      </c>
      <c r="G398" s="1"/>
      <c r="H398" s="1">
        <f>F398-D398</f>
        <v>29</v>
      </c>
      <c r="I398" s="1"/>
      <c r="J398" s="5">
        <f>H387+H388+H389+H390+H391+H392+H393+H394+H395+H396+H397+H398</f>
        <v>115</v>
      </c>
      <c r="K398" s="5">
        <f>J398*75</f>
        <v>8625</v>
      </c>
    </row>
    <row r="399" spans="2:11">
      <c r="B399" s="92" t="s">
        <v>555</v>
      </c>
      <c r="C399" s="92" t="s">
        <v>549</v>
      </c>
      <c r="D399" s="1">
        <v>10297</v>
      </c>
      <c r="E399" s="1"/>
      <c r="F399" s="1"/>
      <c r="G399" s="1">
        <v>10280</v>
      </c>
      <c r="H399" s="1">
        <f>G399-D399</f>
        <v>-17</v>
      </c>
      <c r="I399" s="1"/>
      <c r="J399" s="5"/>
      <c r="K399" s="5"/>
    </row>
    <row r="400" spans="2:11">
      <c r="B400" s="93"/>
      <c r="C400" s="93"/>
      <c r="D400" s="1">
        <v>10297</v>
      </c>
      <c r="E400" s="1"/>
      <c r="F400" s="1"/>
      <c r="G400" s="1">
        <v>10280</v>
      </c>
      <c r="H400" s="1">
        <f>G400-D400</f>
        <v>-17</v>
      </c>
      <c r="I400" s="1"/>
      <c r="J400" s="5"/>
      <c r="K400" s="5"/>
    </row>
    <row r="401" spans="2:11">
      <c r="B401" s="93"/>
      <c r="C401" s="93"/>
      <c r="D401" s="1">
        <v>10245</v>
      </c>
      <c r="E401" s="1">
        <v>10260</v>
      </c>
      <c r="F401" s="1"/>
      <c r="G401" s="1"/>
      <c r="H401" s="1">
        <f>E401-D401</f>
        <v>15</v>
      </c>
      <c r="I401" s="1"/>
      <c r="J401" s="5"/>
      <c r="K401" s="5"/>
    </row>
    <row r="402" spans="2:11">
      <c r="B402" s="93"/>
      <c r="C402" s="93"/>
      <c r="D402" s="1">
        <v>10238</v>
      </c>
      <c r="E402" s="1">
        <v>10260</v>
      </c>
      <c r="F402" s="1"/>
      <c r="G402" s="1"/>
      <c r="H402" s="1">
        <f t="shared" ref="H402:H408" si="41">E402-D402</f>
        <v>22</v>
      </c>
      <c r="I402" s="1"/>
      <c r="J402" s="5"/>
      <c r="K402" s="5"/>
    </row>
    <row r="403" spans="2:11">
      <c r="B403" s="93"/>
      <c r="C403" s="93"/>
      <c r="D403" s="1">
        <v>10195</v>
      </c>
      <c r="E403" s="1">
        <v>10220</v>
      </c>
      <c r="F403" s="1"/>
      <c r="G403" s="1"/>
      <c r="H403" s="1">
        <f t="shared" si="41"/>
        <v>25</v>
      </c>
      <c r="I403" s="1"/>
      <c r="J403" s="5"/>
      <c r="K403" s="5"/>
    </row>
    <row r="404" spans="2:11">
      <c r="B404" s="93"/>
      <c r="C404" s="93"/>
      <c r="D404" s="1">
        <v>10170</v>
      </c>
      <c r="E404" s="1">
        <v>10220</v>
      </c>
      <c r="F404" s="1"/>
      <c r="G404" s="1"/>
      <c r="H404" s="1">
        <f t="shared" si="41"/>
        <v>50</v>
      </c>
      <c r="I404" s="1"/>
      <c r="J404" s="5"/>
      <c r="K404" s="5"/>
    </row>
    <row r="405" spans="2:11">
      <c r="B405" s="93"/>
      <c r="C405" s="93"/>
      <c r="D405" s="1">
        <v>10155</v>
      </c>
      <c r="E405" s="1">
        <v>10177</v>
      </c>
      <c r="F405" s="1"/>
      <c r="G405" s="1"/>
      <c r="H405" s="1">
        <f t="shared" si="41"/>
        <v>22</v>
      </c>
      <c r="I405" s="1"/>
      <c r="J405" s="5"/>
      <c r="K405" s="5"/>
    </row>
    <row r="406" spans="2:11">
      <c r="B406" s="93"/>
      <c r="C406" s="93"/>
      <c r="D406" s="1">
        <v>10148</v>
      </c>
      <c r="E406" s="1">
        <v>10177</v>
      </c>
      <c r="F406" s="1"/>
      <c r="G406" s="1"/>
      <c r="H406" s="1">
        <f t="shared" si="41"/>
        <v>29</v>
      </c>
      <c r="I406" s="1"/>
      <c r="J406" s="5"/>
      <c r="K406" s="5"/>
    </row>
    <row r="407" spans="2:11">
      <c r="B407" s="93"/>
      <c r="C407" s="93"/>
      <c r="D407" s="1">
        <v>10126</v>
      </c>
      <c r="E407" s="1">
        <v>10158</v>
      </c>
      <c r="F407" s="1"/>
      <c r="G407" s="1"/>
      <c r="H407" s="1">
        <f t="shared" si="41"/>
        <v>32</v>
      </c>
      <c r="I407" s="1"/>
      <c r="J407" s="5"/>
      <c r="K407" s="5"/>
    </row>
    <row r="408" spans="2:11">
      <c r="B408" s="94"/>
      <c r="C408" s="94"/>
      <c r="D408" s="1">
        <v>10140</v>
      </c>
      <c r="E408" s="1">
        <v>10158</v>
      </c>
      <c r="F408" s="1"/>
      <c r="G408" s="1"/>
      <c r="H408" s="1">
        <f t="shared" si="41"/>
        <v>18</v>
      </c>
      <c r="I408" s="1"/>
      <c r="J408" s="5">
        <f>H399+H400+H402+H403+H404+H405+H406+H407+H408</f>
        <v>164</v>
      </c>
      <c r="K408" s="5">
        <f>J408*75</f>
        <v>12300</v>
      </c>
    </row>
    <row r="409" spans="2:11">
      <c r="B409" s="92" t="s">
        <v>556</v>
      </c>
      <c r="C409" s="92" t="s">
        <v>549</v>
      </c>
      <c r="D409" s="1">
        <v>10274</v>
      </c>
      <c r="E409" s="1"/>
      <c r="F409" s="1">
        <v>10324</v>
      </c>
      <c r="G409" s="1"/>
      <c r="H409" s="1">
        <f>F409-D409</f>
        <v>50</v>
      </c>
      <c r="I409" s="1"/>
      <c r="J409" s="5"/>
      <c r="K409" s="5"/>
    </row>
    <row r="410" spans="2:11">
      <c r="B410" s="93"/>
      <c r="C410" s="93"/>
      <c r="D410" s="1">
        <v>10274</v>
      </c>
      <c r="E410" s="1"/>
      <c r="F410" s="1">
        <v>10324</v>
      </c>
      <c r="G410" s="1"/>
      <c r="H410" s="1">
        <f t="shared" ref="H410:H414" si="42">F410-D410</f>
        <v>50</v>
      </c>
      <c r="I410" s="1"/>
      <c r="J410" s="5"/>
      <c r="K410" s="5"/>
    </row>
    <row r="411" spans="2:11">
      <c r="B411" s="93"/>
      <c r="C411" s="93"/>
      <c r="D411" s="1">
        <v>10274</v>
      </c>
      <c r="E411" s="1"/>
      <c r="F411" s="1">
        <v>10324</v>
      </c>
      <c r="G411" s="1"/>
      <c r="H411" s="1">
        <f t="shared" si="42"/>
        <v>50</v>
      </c>
      <c r="I411" s="1"/>
      <c r="J411" s="5"/>
      <c r="K411" s="5"/>
    </row>
    <row r="412" spans="2:11">
      <c r="B412" s="93"/>
      <c r="C412" s="93"/>
      <c r="D412" s="1">
        <v>10274</v>
      </c>
      <c r="E412" s="1"/>
      <c r="F412" s="1">
        <v>10324</v>
      </c>
      <c r="G412" s="1"/>
      <c r="H412" s="1">
        <f t="shared" si="42"/>
        <v>50</v>
      </c>
      <c r="I412" s="1"/>
      <c r="J412" s="5"/>
      <c r="K412" s="5"/>
    </row>
    <row r="413" spans="2:11">
      <c r="B413" s="93"/>
      <c r="C413" s="93"/>
      <c r="D413" s="1">
        <v>10303</v>
      </c>
      <c r="E413" s="1"/>
      <c r="F413" s="1">
        <v>10305</v>
      </c>
      <c r="G413" s="1"/>
      <c r="H413" s="1">
        <f t="shared" si="42"/>
        <v>2</v>
      </c>
      <c r="I413" s="1"/>
      <c r="J413" s="5"/>
      <c r="K413" s="5"/>
    </row>
    <row r="414" spans="2:11">
      <c r="B414" s="94"/>
      <c r="C414" s="94"/>
      <c r="D414" s="1">
        <v>10303</v>
      </c>
      <c r="E414" s="1"/>
      <c r="F414" s="1">
        <v>10305</v>
      </c>
      <c r="G414" s="1"/>
      <c r="H414" s="1">
        <f t="shared" si="42"/>
        <v>2</v>
      </c>
      <c r="I414" s="1"/>
      <c r="J414" s="5">
        <f>H409+H411+H412+H413+H414</f>
        <v>154</v>
      </c>
      <c r="K414" s="5">
        <f>J414*75</f>
        <v>11550</v>
      </c>
    </row>
    <row r="415" spans="2:11">
      <c r="B415" s="92" t="s">
        <v>557</v>
      </c>
      <c r="C415" s="92" t="s">
        <v>549</v>
      </c>
      <c r="D415" s="1">
        <v>10315</v>
      </c>
      <c r="E415" s="1">
        <v>10335</v>
      </c>
      <c r="F415" s="1"/>
      <c r="G415" s="1"/>
      <c r="H415" s="1">
        <f>E415-D415</f>
        <v>20</v>
      </c>
      <c r="I415" s="1"/>
      <c r="J415" s="5"/>
      <c r="K415" s="5"/>
    </row>
    <row r="416" spans="2:11">
      <c r="B416" s="93"/>
      <c r="C416" s="93"/>
      <c r="D416" s="1">
        <v>10315</v>
      </c>
      <c r="E416" s="1">
        <v>10335</v>
      </c>
      <c r="F416" s="1"/>
      <c r="G416" s="1"/>
      <c r="H416" s="1">
        <f>E416-D416</f>
        <v>20</v>
      </c>
      <c r="I416" s="1"/>
      <c r="J416" s="5"/>
      <c r="K416" s="5"/>
    </row>
    <row r="417" spans="2:11">
      <c r="B417" s="93"/>
      <c r="C417" s="93"/>
      <c r="D417" s="1"/>
      <c r="E417" s="1">
        <v>10335</v>
      </c>
      <c r="F417" s="1"/>
      <c r="G417" s="1">
        <v>10345</v>
      </c>
      <c r="H417" s="1">
        <f>E417-G417</f>
        <v>-10</v>
      </c>
      <c r="I417" s="1"/>
      <c r="J417" s="5"/>
      <c r="K417" s="5"/>
    </row>
    <row r="418" spans="2:11">
      <c r="B418" s="93"/>
      <c r="C418" s="93"/>
      <c r="D418" s="1">
        <v>10322</v>
      </c>
      <c r="E418" s="1"/>
      <c r="F418" s="1">
        <v>10344</v>
      </c>
      <c r="G418" s="1"/>
      <c r="H418" s="1">
        <f>F418-D418</f>
        <v>22</v>
      </c>
      <c r="I418" s="1"/>
      <c r="J418" s="5"/>
      <c r="K418" s="5"/>
    </row>
    <row r="419" spans="2:11">
      <c r="B419" s="93"/>
      <c r="C419" s="93"/>
      <c r="D419" s="1">
        <v>10322</v>
      </c>
      <c r="E419" s="1"/>
      <c r="F419" s="1">
        <v>10370</v>
      </c>
      <c r="G419" s="1"/>
      <c r="H419" s="1">
        <f t="shared" ref="H419:H420" si="43">F419-D419</f>
        <v>48</v>
      </c>
      <c r="I419" s="1"/>
      <c r="J419" s="5"/>
      <c r="K419" s="5"/>
    </row>
    <row r="420" spans="2:11">
      <c r="B420" s="94"/>
      <c r="C420" s="94"/>
      <c r="D420" s="1">
        <v>10322</v>
      </c>
      <c r="E420" s="1"/>
      <c r="F420" s="1">
        <v>10370</v>
      </c>
      <c r="G420" s="1"/>
      <c r="H420" s="1">
        <f t="shared" si="43"/>
        <v>48</v>
      </c>
      <c r="I420" s="1"/>
      <c r="J420" s="5">
        <f>H415+H416+H417+H418+H419+H420</f>
        <v>148</v>
      </c>
      <c r="K420" s="5">
        <f>J420*75</f>
        <v>11100</v>
      </c>
    </row>
    <row r="421" spans="2:11">
      <c r="B421" s="92" t="s">
        <v>558</v>
      </c>
      <c r="C421" s="92" t="s">
        <v>549</v>
      </c>
      <c r="D421" s="1">
        <v>10387</v>
      </c>
      <c r="E421" s="1"/>
      <c r="F421" s="1">
        <v>10414</v>
      </c>
      <c r="G421" s="1"/>
      <c r="H421" s="1">
        <f>F421-D421</f>
        <v>27</v>
      </c>
      <c r="I421" s="1"/>
      <c r="J421" s="5"/>
      <c r="K421" s="5"/>
    </row>
    <row r="422" spans="2:11">
      <c r="B422" s="93"/>
      <c r="C422" s="93"/>
      <c r="D422" s="1">
        <v>10387</v>
      </c>
      <c r="E422" s="1"/>
      <c r="F422" s="1">
        <v>10414</v>
      </c>
      <c r="G422" s="1"/>
      <c r="H422" s="1">
        <f t="shared" ref="H422:H427" si="44">F422-D422</f>
        <v>27</v>
      </c>
      <c r="I422" s="1"/>
      <c r="J422" s="5"/>
      <c r="K422" s="5"/>
    </row>
    <row r="423" spans="2:11">
      <c r="B423" s="93"/>
      <c r="C423" s="93"/>
      <c r="D423" s="1">
        <v>10387</v>
      </c>
      <c r="E423" s="1"/>
      <c r="F423" s="1">
        <v>10414</v>
      </c>
      <c r="G423" s="1"/>
      <c r="H423" s="1">
        <f t="shared" si="44"/>
        <v>27</v>
      </c>
      <c r="I423" s="1"/>
      <c r="J423" s="5"/>
      <c r="K423" s="5"/>
    </row>
    <row r="424" spans="2:11">
      <c r="B424" s="93"/>
      <c r="C424" s="93"/>
      <c r="D424" s="1">
        <v>10383</v>
      </c>
      <c r="E424" s="1"/>
      <c r="F424" s="1">
        <v>10410</v>
      </c>
      <c r="G424" s="1"/>
      <c r="H424" s="1">
        <f t="shared" si="44"/>
        <v>27</v>
      </c>
      <c r="I424" s="1"/>
      <c r="J424" s="5"/>
      <c r="K424" s="5"/>
    </row>
    <row r="425" spans="2:11">
      <c r="B425" s="93"/>
      <c r="C425" s="93"/>
      <c r="D425" s="1">
        <v>10383</v>
      </c>
      <c r="E425" s="1"/>
      <c r="F425" s="1">
        <v>10410</v>
      </c>
      <c r="G425" s="1"/>
      <c r="H425" s="1">
        <f t="shared" si="44"/>
        <v>27</v>
      </c>
      <c r="I425" s="1"/>
      <c r="J425" s="5"/>
      <c r="K425" s="5"/>
    </row>
    <row r="426" spans="2:11">
      <c r="B426" s="93"/>
      <c r="C426" s="93"/>
      <c r="D426" s="1">
        <v>10375</v>
      </c>
      <c r="E426" s="1"/>
      <c r="F426" s="1">
        <v>10410</v>
      </c>
      <c r="G426" s="1"/>
      <c r="H426" s="1">
        <f t="shared" si="44"/>
        <v>35</v>
      </c>
      <c r="I426" s="1"/>
      <c r="J426" s="5"/>
      <c r="K426" s="5"/>
    </row>
    <row r="427" spans="2:11">
      <c r="B427" s="94"/>
      <c r="C427" s="94"/>
      <c r="D427" s="1">
        <v>10375</v>
      </c>
      <c r="E427" s="1"/>
      <c r="F427" s="1">
        <v>10400</v>
      </c>
      <c r="G427" s="1"/>
      <c r="H427" s="1">
        <f t="shared" si="44"/>
        <v>25</v>
      </c>
      <c r="I427" s="1"/>
      <c r="J427" s="5">
        <f>H421+H422+H423+H424+H425+H426+H427</f>
        <v>195</v>
      </c>
      <c r="K427" s="5">
        <f>J427*75</f>
        <v>14625</v>
      </c>
    </row>
    <row r="428" spans="2:11">
      <c r="B428" s="92" t="s">
        <v>559</v>
      </c>
      <c r="C428" s="92" t="s">
        <v>549</v>
      </c>
      <c r="D428" s="1">
        <v>10421</v>
      </c>
      <c r="E428" s="1"/>
      <c r="F428" s="1"/>
      <c r="G428" s="1">
        <v>10400</v>
      </c>
      <c r="H428" s="1">
        <f>G428-D428</f>
        <v>-21</v>
      </c>
      <c r="I428" s="1"/>
      <c r="J428" s="5"/>
      <c r="K428" s="5"/>
    </row>
    <row r="429" spans="2:11">
      <c r="B429" s="93"/>
      <c r="C429" s="93"/>
      <c r="D429" s="1">
        <v>10421</v>
      </c>
      <c r="E429" s="1"/>
      <c r="F429" s="1"/>
      <c r="G429" s="1">
        <v>10400</v>
      </c>
      <c r="H429" s="1">
        <f>G429-D429</f>
        <v>-21</v>
      </c>
      <c r="I429" s="1"/>
      <c r="J429" s="5"/>
      <c r="K429" s="5"/>
    </row>
    <row r="430" spans="2:11">
      <c r="B430" s="93"/>
      <c r="C430" s="93"/>
      <c r="D430" s="1">
        <v>10421</v>
      </c>
      <c r="E430" s="1"/>
      <c r="F430" s="1">
        <v>10433</v>
      </c>
      <c r="G430" s="1"/>
      <c r="H430" s="1">
        <f>F430-D430</f>
        <v>12</v>
      </c>
      <c r="I430" s="1"/>
      <c r="J430" s="5"/>
      <c r="K430" s="5"/>
    </row>
    <row r="431" spans="2:11">
      <c r="B431" s="93"/>
      <c r="C431" s="93"/>
      <c r="D431" s="1">
        <v>10421</v>
      </c>
      <c r="E431" s="1"/>
      <c r="F431" s="1">
        <v>10433</v>
      </c>
      <c r="G431" s="1"/>
      <c r="H431" s="1">
        <f t="shared" ref="H431:H433" si="45">F431-D431</f>
        <v>12</v>
      </c>
      <c r="I431" s="1"/>
      <c r="J431" s="5"/>
      <c r="K431" s="5"/>
    </row>
    <row r="432" spans="2:11">
      <c r="B432" s="93"/>
      <c r="C432" s="93"/>
      <c r="D432" s="1">
        <v>10416</v>
      </c>
      <c r="E432" s="1"/>
      <c r="F432" s="1">
        <v>10433</v>
      </c>
      <c r="G432" s="1"/>
      <c r="H432" s="1">
        <f t="shared" si="45"/>
        <v>17</v>
      </c>
      <c r="I432" s="1"/>
      <c r="J432" s="5"/>
      <c r="K432" s="5"/>
    </row>
    <row r="433" spans="2:11">
      <c r="B433" s="94"/>
      <c r="C433" s="94"/>
      <c r="D433" s="1">
        <v>10416</v>
      </c>
      <c r="E433" s="1"/>
      <c r="F433" s="1">
        <v>10433</v>
      </c>
      <c r="G433" s="1"/>
      <c r="H433" s="1">
        <f t="shared" si="45"/>
        <v>17</v>
      </c>
      <c r="I433" s="1"/>
      <c r="J433" s="5">
        <f>H428+H429+H431+H432+H433</f>
        <v>4</v>
      </c>
      <c r="K433" s="5">
        <f>J433*75</f>
        <v>300</v>
      </c>
    </row>
    <row r="434" spans="2:11">
      <c r="B434" s="92">
        <v>11.042018000000001</v>
      </c>
      <c r="C434" s="92" t="s">
        <v>549</v>
      </c>
      <c r="D434" s="1">
        <v>10365</v>
      </c>
      <c r="E434" s="1">
        <v>10385</v>
      </c>
      <c r="F434" s="1"/>
      <c r="G434" s="1"/>
      <c r="H434" s="1">
        <f>E434-D434</f>
        <v>20</v>
      </c>
      <c r="I434" s="1"/>
      <c r="J434" s="5"/>
      <c r="K434" s="5"/>
    </row>
    <row r="435" spans="2:11">
      <c r="B435" s="93"/>
      <c r="C435" s="93"/>
      <c r="D435" s="1">
        <v>10365</v>
      </c>
      <c r="E435" s="1">
        <v>10385</v>
      </c>
      <c r="F435" s="1"/>
      <c r="G435" s="1"/>
      <c r="H435" s="1">
        <f>E435-D435</f>
        <v>20</v>
      </c>
      <c r="I435" s="1"/>
      <c r="J435" s="5"/>
      <c r="K435" s="5"/>
    </row>
    <row r="436" spans="2:11">
      <c r="B436" s="93"/>
      <c r="C436" s="93"/>
      <c r="D436" s="1"/>
      <c r="E436" s="1">
        <v>10385</v>
      </c>
      <c r="F436" s="1"/>
      <c r="G436" s="1">
        <v>10410</v>
      </c>
      <c r="H436" s="1">
        <f>E436-G436</f>
        <v>-25</v>
      </c>
      <c r="I436" s="1"/>
      <c r="J436" s="5"/>
      <c r="K436" s="5"/>
    </row>
    <row r="437" spans="2:11">
      <c r="B437" s="93"/>
      <c r="C437" s="93"/>
      <c r="D437" s="1">
        <v>10421</v>
      </c>
      <c r="E437" s="1"/>
      <c r="F437" s="1">
        <v>10431</v>
      </c>
      <c r="G437" s="1"/>
      <c r="H437" s="1">
        <f>F437-D437</f>
        <v>10</v>
      </c>
      <c r="I437" s="1"/>
      <c r="J437" s="5"/>
      <c r="K437" s="5"/>
    </row>
    <row r="438" spans="2:11">
      <c r="B438" s="93"/>
      <c r="C438" s="93"/>
      <c r="D438" s="1">
        <v>10421</v>
      </c>
      <c r="E438" s="1"/>
      <c r="F438" s="1">
        <v>10431</v>
      </c>
      <c r="G438" s="1"/>
      <c r="H438" s="1">
        <f t="shared" ref="H438:H439" si="46">F438-D438</f>
        <v>10</v>
      </c>
      <c r="I438" s="1"/>
      <c r="J438" s="5"/>
      <c r="K438" s="5"/>
    </row>
    <row r="439" spans="2:11">
      <c r="B439" s="94"/>
      <c r="C439" s="94"/>
      <c r="D439" s="1">
        <v>10421</v>
      </c>
      <c r="E439" s="1"/>
      <c r="F439" s="1">
        <v>10431</v>
      </c>
      <c r="G439" s="1"/>
      <c r="H439" s="1">
        <f t="shared" si="46"/>
        <v>10</v>
      </c>
      <c r="I439" s="1"/>
      <c r="J439" s="5">
        <f>H434+H435+H436+H437+H438+H439</f>
        <v>45</v>
      </c>
      <c r="K439" s="5">
        <f>J439*75</f>
        <v>3375</v>
      </c>
    </row>
    <row r="440" spans="2:11">
      <c r="B440" s="89" t="s">
        <v>562</v>
      </c>
      <c r="C440" s="89" t="s">
        <v>549</v>
      </c>
      <c r="D440" s="1"/>
      <c r="E440" s="1">
        <v>10400</v>
      </c>
      <c r="F440" s="1"/>
      <c r="G440" s="1">
        <v>10418</v>
      </c>
      <c r="H440" s="1">
        <f>E440-G440</f>
        <v>-18</v>
      </c>
      <c r="I440" s="1"/>
      <c r="J440" s="5"/>
      <c r="K440" s="5"/>
    </row>
    <row r="441" spans="2:11">
      <c r="B441" s="90"/>
      <c r="C441" s="90"/>
      <c r="D441" s="1"/>
      <c r="E441" s="1">
        <v>10400</v>
      </c>
      <c r="F441" s="1"/>
      <c r="G441" s="1">
        <v>10418</v>
      </c>
      <c r="H441" s="1">
        <f t="shared" ref="H441:H443" si="47">E441-G441</f>
        <v>-18</v>
      </c>
      <c r="I441" s="1"/>
      <c r="J441" s="5"/>
      <c r="K441" s="5"/>
    </row>
    <row r="442" spans="2:11">
      <c r="B442" s="90"/>
      <c r="C442" s="90"/>
      <c r="D442" s="1"/>
      <c r="E442" s="1">
        <v>10425</v>
      </c>
      <c r="F442" s="1"/>
      <c r="G442" s="1">
        <v>10441</v>
      </c>
      <c r="H442" s="1">
        <f t="shared" si="47"/>
        <v>-16</v>
      </c>
      <c r="I442" s="1"/>
      <c r="J442" s="5"/>
      <c r="K442" s="5"/>
    </row>
    <row r="443" spans="2:11">
      <c r="B443" s="90"/>
      <c r="C443" s="90"/>
      <c r="D443" s="1"/>
      <c r="E443" s="1">
        <v>10425</v>
      </c>
      <c r="F443" s="1"/>
      <c r="G443" s="1">
        <v>10441</v>
      </c>
      <c r="H443" s="1">
        <f t="shared" si="47"/>
        <v>-16</v>
      </c>
      <c r="I443" s="1"/>
      <c r="J443" s="5"/>
      <c r="K443" s="5"/>
    </row>
    <row r="444" spans="2:11">
      <c r="B444" s="90"/>
      <c r="C444" s="90"/>
      <c r="D444" s="1">
        <v>10444</v>
      </c>
      <c r="E444" s="1"/>
      <c r="F444" s="1">
        <v>10470</v>
      </c>
      <c r="G444" s="1"/>
      <c r="H444" s="1">
        <f>F444-D444</f>
        <v>26</v>
      </c>
      <c r="I444" s="1"/>
      <c r="J444" s="5"/>
      <c r="K444" s="5"/>
    </row>
    <row r="445" spans="2:11">
      <c r="B445" s="90"/>
      <c r="C445" s="90"/>
      <c r="D445" s="1">
        <v>10444</v>
      </c>
      <c r="E445" s="1"/>
      <c r="F445" s="1">
        <v>10473</v>
      </c>
      <c r="G445" s="1"/>
      <c r="H445" s="1">
        <f t="shared" ref="H445:H450" si="48">F445-D445</f>
        <v>29</v>
      </c>
      <c r="I445" s="1"/>
      <c r="J445" s="5"/>
      <c r="K445" s="5"/>
    </row>
    <row r="446" spans="2:11">
      <c r="B446" s="90"/>
      <c r="C446" s="90"/>
      <c r="D446" s="1">
        <v>10444</v>
      </c>
      <c r="E446" s="1"/>
      <c r="F446" s="1">
        <v>10476</v>
      </c>
      <c r="G446" s="1"/>
      <c r="H446" s="1">
        <f t="shared" si="48"/>
        <v>32</v>
      </c>
      <c r="I446" s="1"/>
      <c r="J446" s="5"/>
      <c r="K446" s="5"/>
    </row>
    <row r="447" spans="2:11">
      <c r="B447" s="91"/>
      <c r="C447" s="91"/>
      <c r="D447" s="1">
        <v>10444</v>
      </c>
      <c r="E447" s="1"/>
      <c r="F447" s="1">
        <v>10476</v>
      </c>
      <c r="G447" s="1"/>
      <c r="H447" s="1">
        <f t="shared" si="48"/>
        <v>32</v>
      </c>
      <c r="I447" s="1"/>
      <c r="J447" s="5">
        <f>H440+H441+H442+H443+H444+H445+H446+H447</f>
        <v>51</v>
      </c>
      <c r="K447" s="5">
        <f>J447*75</f>
        <v>3825</v>
      </c>
    </row>
    <row r="448" spans="2:11">
      <c r="B448" s="92" t="s">
        <v>563</v>
      </c>
      <c r="C448" s="92" t="s">
        <v>549</v>
      </c>
      <c r="D448" s="1">
        <v>10490</v>
      </c>
      <c r="E448" s="1"/>
      <c r="F448" s="1">
        <v>10498</v>
      </c>
      <c r="G448" s="1"/>
      <c r="H448" s="1">
        <f t="shared" si="48"/>
        <v>8</v>
      </c>
      <c r="I448" s="1"/>
      <c r="J448" s="5"/>
      <c r="K448" s="5"/>
    </row>
    <row r="449" spans="2:11">
      <c r="B449" s="93"/>
      <c r="C449" s="93"/>
      <c r="D449" s="1">
        <v>10490</v>
      </c>
      <c r="E449" s="1"/>
      <c r="F449" s="1">
        <v>10511</v>
      </c>
      <c r="G449" s="1"/>
      <c r="H449" s="1">
        <f t="shared" si="48"/>
        <v>21</v>
      </c>
      <c r="I449" s="1"/>
      <c r="J449" s="5"/>
      <c r="K449" s="5"/>
    </row>
    <row r="450" spans="2:11">
      <c r="B450" s="93"/>
      <c r="C450" s="93"/>
      <c r="D450" s="1">
        <v>10490</v>
      </c>
      <c r="E450" s="1"/>
      <c r="F450" s="1">
        <v>10511</v>
      </c>
      <c r="G450" s="1"/>
      <c r="H450" s="1">
        <f t="shared" si="48"/>
        <v>21</v>
      </c>
      <c r="I450" s="1"/>
      <c r="J450" s="5"/>
      <c r="K450" s="5"/>
    </row>
    <row r="451" spans="2:11">
      <c r="B451" s="93"/>
      <c r="C451" s="93"/>
      <c r="D451" s="1"/>
      <c r="E451" s="1">
        <v>10511</v>
      </c>
      <c r="F451" s="1"/>
      <c r="G451" s="1">
        <v>10520</v>
      </c>
      <c r="H451" s="1">
        <f>E451-G451</f>
        <v>-9</v>
      </c>
      <c r="I451" s="1"/>
      <c r="J451" s="5"/>
      <c r="K451" s="5"/>
    </row>
    <row r="452" spans="2:11">
      <c r="B452" s="93"/>
      <c r="C452" s="93"/>
      <c r="D452" s="1"/>
      <c r="E452" s="1">
        <v>10511</v>
      </c>
      <c r="F452" s="1"/>
      <c r="G452" s="1">
        <v>10520</v>
      </c>
      <c r="H452" s="1">
        <f t="shared" ref="H452:H453" si="49">E452-G452</f>
        <v>-9</v>
      </c>
      <c r="I452" s="1"/>
      <c r="J452" s="5"/>
      <c r="K452" s="5"/>
    </row>
    <row r="453" spans="2:11">
      <c r="B453" s="93"/>
      <c r="C453" s="93"/>
      <c r="D453" s="1"/>
      <c r="E453" s="1">
        <v>10511</v>
      </c>
      <c r="F453" s="1"/>
      <c r="G453" s="1">
        <v>10520</v>
      </c>
      <c r="H453" s="1">
        <f t="shared" si="49"/>
        <v>-9</v>
      </c>
      <c r="I453" s="1"/>
      <c r="J453" s="5"/>
      <c r="K453" s="5"/>
    </row>
    <row r="454" spans="2:11">
      <c r="B454" s="93"/>
      <c r="C454" s="93"/>
      <c r="D454" s="1">
        <v>10485</v>
      </c>
      <c r="E454" s="1">
        <v>10508</v>
      </c>
      <c r="F454" s="1"/>
      <c r="G454" s="1"/>
      <c r="H454" s="1">
        <f>E454-D454</f>
        <v>23</v>
      </c>
      <c r="I454" s="1"/>
      <c r="J454" s="5"/>
      <c r="K454" s="5"/>
    </row>
    <row r="455" spans="2:11">
      <c r="B455" s="93"/>
      <c r="C455" s="93"/>
      <c r="D455" s="1">
        <v>10475</v>
      </c>
      <c r="E455" s="1">
        <v>10508</v>
      </c>
      <c r="F455" s="1"/>
      <c r="G455" s="1"/>
      <c r="H455" s="1">
        <f t="shared" ref="H455:H459" si="50">E455-D455</f>
        <v>33</v>
      </c>
      <c r="I455" s="1"/>
      <c r="J455" s="5"/>
      <c r="K455" s="5"/>
    </row>
    <row r="456" spans="2:11">
      <c r="B456" s="93"/>
      <c r="C456" s="93"/>
      <c r="D456" s="1">
        <v>10463</v>
      </c>
      <c r="E456" s="1">
        <v>10508</v>
      </c>
      <c r="F456" s="1"/>
      <c r="G456" s="1"/>
      <c r="H456" s="1">
        <f t="shared" si="50"/>
        <v>45</v>
      </c>
      <c r="I456" s="1"/>
      <c r="J456" s="5"/>
      <c r="K456" s="5"/>
    </row>
    <row r="457" spans="2:11">
      <c r="B457" s="93"/>
      <c r="C457" s="93"/>
      <c r="D457" s="1">
        <v>10463</v>
      </c>
      <c r="E457" s="1">
        <v>10508</v>
      </c>
      <c r="F457" s="1"/>
      <c r="G457" s="1"/>
      <c r="H457" s="1">
        <f t="shared" si="50"/>
        <v>45</v>
      </c>
      <c r="I457" s="1"/>
      <c r="J457" s="5"/>
      <c r="K457" s="5"/>
    </row>
    <row r="458" spans="2:11">
      <c r="B458" s="93"/>
      <c r="C458" s="93"/>
      <c r="D458" s="1">
        <v>10458</v>
      </c>
      <c r="E458" s="1">
        <v>10488</v>
      </c>
      <c r="F458" s="1"/>
      <c r="G458" s="1"/>
      <c r="H458" s="1">
        <f t="shared" si="50"/>
        <v>30</v>
      </c>
      <c r="I458" s="1"/>
      <c r="J458" s="5"/>
      <c r="K458" s="5"/>
    </row>
    <row r="459" spans="2:11">
      <c r="B459" s="94"/>
      <c r="C459" s="94"/>
      <c r="D459" s="1">
        <v>10458</v>
      </c>
      <c r="E459" s="1">
        <v>10488</v>
      </c>
      <c r="F459" s="1"/>
      <c r="G459" s="1"/>
      <c r="H459" s="1">
        <f t="shared" si="50"/>
        <v>30</v>
      </c>
      <c r="I459" s="1"/>
      <c r="J459" s="5">
        <f>H448+H449+H451+H452+H459</f>
        <v>41</v>
      </c>
      <c r="K459" s="5">
        <f>J459*75</f>
        <v>3075</v>
      </c>
    </row>
    <row r="460" spans="2:11">
      <c r="B460" s="1"/>
      <c r="C460" s="1"/>
      <c r="D460" s="1"/>
      <c r="E460" s="1"/>
      <c r="F460" s="1"/>
      <c r="G460" s="1"/>
      <c r="H460" s="5">
        <f>SUM(H379:H459)</f>
        <v>1278</v>
      </c>
      <c r="I460" s="5">
        <f>H460*75</f>
        <v>95850</v>
      </c>
      <c r="J460" s="1"/>
      <c r="K460" s="1"/>
    </row>
  </sheetData>
  <mergeCells count="135">
    <mergeCell ref="B448:B459"/>
    <mergeCell ref="C448:C459"/>
    <mergeCell ref="B150:B156"/>
    <mergeCell ref="C150:C156"/>
    <mergeCell ref="C157:C163"/>
    <mergeCell ref="B157:B163"/>
    <mergeCell ref="B409:B414"/>
    <mergeCell ref="C409:C414"/>
    <mergeCell ref="B387:B398"/>
    <mergeCell ref="C387:C398"/>
    <mergeCell ref="C363:C369"/>
    <mergeCell ref="C208:C214"/>
    <mergeCell ref="B333:B337"/>
    <mergeCell ref="C333:C337"/>
    <mergeCell ref="B243:B250"/>
    <mergeCell ref="C231:C242"/>
    <mergeCell ref="B219:B226"/>
    <mergeCell ref="B227:B230"/>
    <mergeCell ref="C227:C230"/>
    <mergeCell ref="C243:C250"/>
    <mergeCell ref="B231:B242"/>
    <mergeCell ref="C219:C226"/>
    <mergeCell ref="B286:B293"/>
    <mergeCell ref="C286:C293"/>
    <mergeCell ref="B278:B285"/>
    <mergeCell ref="C278:C285"/>
    <mergeCell ref="B73:B78"/>
    <mergeCell ref="C73:C78"/>
    <mergeCell ref="B63:B66"/>
    <mergeCell ref="C63:C66"/>
    <mergeCell ref="B61:B62"/>
    <mergeCell ref="B316:B325"/>
    <mergeCell ref="C79:C86"/>
    <mergeCell ref="B67:B72"/>
    <mergeCell ref="C67:C72"/>
    <mergeCell ref="B131:B141"/>
    <mergeCell ref="C131:C141"/>
    <mergeCell ref="B101:B104"/>
    <mergeCell ref="C101:C104"/>
    <mergeCell ref="C93:C98"/>
    <mergeCell ref="B99:B100"/>
    <mergeCell ref="C99:C100"/>
    <mergeCell ref="B105:B110"/>
    <mergeCell ref="C105:C110"/>
    <mergeCell ref="B111:B122"/>
    <mergeCell ref="C111:C122"/>
    <mergeCell ref="B123:B130"/>
    <mergeCell ref="C123:C130"/>
    <mergeCell ref="B4:B5"/>
    <mergeCell ref="C4:C5"/>
    <mergeCell ref="B6:B13"/>
    <mergeCell ref="C6:C13"/>
    <mergeCell ref="B34:B36"/>
    <mergeCell ref="C34:C36"/>
    <mergeCell ref="B30:B33"/>
    <mergeCell ref="B17:B19"/>
    <mergeCell ref="C14:C19"/>
    <mergeCell ref="C30:C33"/>
    <mergeCell ref="B20:B23"/>
    <mergeCell ref="C20:C23"/>
    <mergeCell ref="B24:B27"/>
    <mergeCell ref="C24:C27"/>
    <mergeCell ref="J255:K256"/>
    <mergeCell ref="J269:K270"/>
    <mergeCell ref="C264:C268"/>
    <mergeCell ref="B264:B268"/>
    <mergeCell ref="C272:C277"/>
    <mergeCell ref="B258:B263"/>
    <mergeCell ref="C258:C263"/>
    <mergeCell ref="B37:B39"/>
    <mergeCell ref="B46:B49"/>
    <mergeCell ref="B50:B53"/>
    <mergeCell ref="C50:C53"/>
    <mergeCell ref="C37:C41"/>
    <mergeCell ref="C46:C49"/>
    <mergeCell ref="B142:B147"/>
    <mergeCell ref="C142:C147"/>
    <mergeCell ref="B148:B149"/>
    <mergeCell ref="C148:C149"/>
    <mergeCell ref="B43:B45"/>
    <mergeCell ref="C42:C45"/>
    <mergeCell ref="B54:B57"/>
    <mergeCell ref="C54:C57"/>
    <mergeCell ref="B58:B60"/>
    <mergeCell ref="C61:C62"/>
    <mergeCell ref="C58:C60"/>
    <mergeCell ref="C316:C325"/>
    <mergeCell ref="B310:B311"/>
    <mergeCell ref="B370:B371"/>
    <mergeCell ref="B200:B207"/>
    <mergeCell ref="C200:C207"/>
    <mergeCell ref="B164:B183"/>
    <mergeCell ref="C164:C183"/>
    <mergeCell ref="B184:B199"/>
    <mergeCell ref="C184:C199"/>
    <mergeCell ref="C370:C371"/>
    <mergeCell ref="B363:B369"/>
    <mergeCell ref="B208:B214"/>
    <mergeCell ref="B272:B277"/>
    <mergeCell ref="B294:B309"/>
    <mergeCell ref="B326:B332"/>
    <mergeCell ref="C326:C332"/>
    <mergeCell ref="C310:C311"/>
    <mergeCell ref="C294:C309"/>
    <mergeCell ref="B314:B315"/>
    <mergeCell ref="C314:C315"/>
    <mergeCell ref="B312:B313"/>
    <mergeCell ref="C312:C313"/>
    <mergeCell ref="B215:B218"/>
    <mergeCell ref="C215:C218"/>
    <mergeCell ref="B349:B352"/>
    <mergeCell ref="C349:C352"/>
    <mergeCell ref="B421:B427"/>
    <mergeCell ref="C421:C427"/>
    <mergeCell ref="B345:B348"/>
    <mergeCell ref="C345:C348"/>
    <mergeCell ref="C338:C344"/>
    <mergeCell ref="B342:B344"/>
    <mergeCell ref="B415:B420"/>
    <mergeCell ref="C415:C420"/>
    <mergeCell ref="B399:B408"/>
    <mergeCell ref="C399:C408"/>
    <mergeCell ref="B353:B356"/>
    <mergeCell ref="C353:C356"/>
    <mergeCell ref="B440:B447"/>
    <mergeCell ref="C440:C447"/>
    <mergeCell ref="J376:K377"/>
    <mergeCell ref="B379:B386"/>
    <mergeCell ref="C379:C386"/>
    <mergeCell ref="B357:B362"/>
    <mergeCell ref="C357:C362"/>
    <mergeCell ref="B428:B433"/>
    <mergeCell ref="C428:C433"/>
    <mergeCell ref="B434:B439"/>
    <mergeCell ref="C434:C43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K371"/>
  <sheetViews>
    <sheetView topLeftCell="A353" workbookViewId="0">
      <selection activeCell="K371" sqref="K371"/>
    </sheetView>
  </sheetViews>
  <sheetFormatPr defaultRowHeight="15"/>
  <cols>
    <col min="2" max="2" width="10.42578125" customWidth="1"/>
    <col min="3" max="3" width="18.42578125" customWidth="1"/>
  </cols>
  <sheetData>
    <row r="1" spans="2:9">
      <c r="B1" s="5" t="s">
        <v>15</v>
      </c>
      <c r="C1" s="5">
        <v>2018</v>
      </c>
      <c r="D1" s="1"/>
      <c r="E1" s="1"/>
      <c r="F1" s="1"/>
      <c r="G1" s="1"/>
      <c r="H1" s="1"/>
      <c r="I1" s="1"/>
    </row>
    <row r="2" spans="2:9">
      <c r="B2" s="3"/>
      <c r="C2" s="3"/>
      <c r="D2" s="3"/>
      <c r="E2" s="3"/>
      <c r="F2" s="3"/>
      <c r="G2" s="3"/>
      <c r="H2" s="3" t="s">
        <v>4</v>
      </c>
      <c r="I2" s="3"/>
    </row>
    <row r="3" spans="2:9">
      <c r="B3" s="4" t="s">
        <v>0</v>
      </c>
      <c r="C3" s="4" t="s">
        <v>5</v>
      </c>
      <c r="D3" s="4" t="s">
        <v>2</v>
      </c>
      <c r="E3" s="4" t="s">
        <v>6</v>
      </c>
      <c r="F3" s="4" t="s">
        <v>3</v>
      </c>
      <c r="G3" s="4" t="s">
        <v>7</v>
      </c>
      <c r="H3" s="4" t="s">
        <v>8</v>
      </c>
      <c r="I3" s="4" t="s">
        <v>9</v>
      </c>
    </row>
    <row r="4" spans="2:9">
      <c r="B4" s="1" t="s">
        <v>447</v>
      </c>
      <c r="C4" s="89" t="s">
        <v>448</v>
      </c>
      <c r="D4" s="1"/>
      <c r="E4" s="1">
        <v>25490</v>
      </c>
      <c r="F4" s="1"/>
      <c r="G4" s="1"/>
      <c r="H4" s="1"/>
      <c r="I4" s="1"/>
    </row>
    <row r="5" spans="2:9">
      <c r="B5" s="1" t="s">
        <v>449</v>
      </c>
      <c r="C5" s="90"/>
      <c r="D5" s="1">
        <v>25320</v>
      </c>
      <c r="E5" s="1"/>
      <c r="F5" s="1"/>
      <c r="G5" s="1"/>
      <c r="H5" s="1">
        <f>E4-D5</f>
        <v>170</v>
      </c>
      <c r="I5" s="1"/>
    </row>
    <row r="6" spans="2:9">
      <c r="B6" s="1" t="s">
        <v>447</v>
      </c>
      <c r="C6" s="90"/>
      <c r="D6" s="1"/>
      <c r="E6" s="1">
        <v>25490</v>
      </c>
      <c r="F6" s="1"/>
      <c r="G6" s="1"/>
      <c r="H6" s="1"/>
      <c r="I6" s="1"/>
    </row>
    <row r="7" spans="2:9">
      <c r="B7" s="1" t="s">
        <v>449</v>
      </c>
      <c r="C7" s="90"/>
      <c r="D7" s="1">
        <v>25320</v>
      </c>
      <c r="E7" s="1"/>
      <c r="F7" s="1"/>
      <c r="G7" s="1"/>
      <c r="H7" s="1">
        <f>E6-D7</f>
        <v>170</v>
      </c>
      <c r="I7" s="1"/>
    </row>
    <row r="8" spans="2:9">
      <c r="B8" s="1" t="s">
        <v>449</v>
      </c>
      <c r="C8" s="90"/>
      <c r="D8" s="1">
        <v>25370</v>
      </c>
      <c r="E8" s="1"/>
      <c r="F8" s="1"/>
      <c r="G8" s="1"/>
      <c r="H8" s="1"/>
      <c r="I8" s="1" t="s">
        <v>13</v>
      </c>
    </row>
    <row r="9" spans="2:9">
      <c r="B9" s="1" t="s">
        <v>451</v>
      </c>
      <c r="C9" s="90"/>
      <c r="D9" s="1"/>
      <c r="E9" s="1"/>
      <c r="F9" s="1">
        <v>25470</v>
      </c>
      <c r="G9" s="1"/>
      <c r="H9" s="1">
        <f>F9-D8</f>
        <v>100</v>
      </c>
      <c r="I9" s="1"/>
    </row>
    <row r="10" spans="2:9">
      <c r="B10" s="1" t="s">
        <v>449</v>
      </c>
      <c r="C10" s="90"/>
      <c r="D10" s="1">
        <v>25370</v>
      </c>
      <c r="E10" s="1"/>
      <c r="F10" s="1"/>
      <c r="G10" s="1"/>
      <c r="H10" s="1"/>
      <c r="I10" s="1"/>
    </row>
    <row r="11" spans="2:9">
      <c r="B11" s="1" t="s">
        <v>451</v>
      </c>
      <c r="C11" s="90"/>
      <c r="D11" s="1"/>
      <c r="E11" s="1"/>
      <c r="F11" s="1">
        <v>25470</v>
      </c>
      <c r="G11" s="1"/>
      <c r="H11" s="1">
        <f>F11-D10</f>
        <v>100</v>
      </c>
      <c r="I11" s="1"/>
    </row>
    <row r="12" spans="2:9">
      <c r="B12" s="8" t="s">
        <v>452</v>
      </c>
      <c r="C12" s="90"/>
      <c r="D12" s="8">
        <v>25490</v>
      </c>
      <c r="E12" s="1"/>
      <c r="F12" s="1"/>
      <c r="G12" s="1"/>
      <c r="H12" s="1"/>
      <c r="I12" s="1" t="s">
        <v>13</v>
      </c>
    </row>
    <row r="13" spans="2:9">
      <c r="B13" s="8" t="s">
        <v>454</v>
      </c>
      <c r="C13" s="90"/>
      <c r="D13" s="8"/>
      <c r="E13" s="1"/>
      <c r="F13" s="1">
        <v>25600</v>
      </c>
      <c r="G13" s="1"/>
      <c r="H13" s="1">
        <f>F13-D12</f>
        <v>110</v>
      </c>
      <c r="I13" s="1"/>
    </row>
    <row r="14" spans="2:9">
      <c r="B14" s="8" t="s">
        <v>452</v>
      </c>
      <c r="C14" s="90"/>
      <c r="D14" s="1">
        <v>25490</v>
      </c>
      <c r="E14" s="1"/>
      <c r="F14" s="1"/>
      <c r="G14" s="1"/>
      <c r="H14" s="1"/>
      <c r="I14" s="1"/>
    </row>
    <row r="15" spans="2:9">
      <c r="B15" s="8" t="s">
        <v>454</v>
      </c>
      <c r="C15" s="90"/>
      <c r="D15" s="1"/>
      <c r="E15" s="1"/>
      <c r="F15" s="1">
        <v>25600</v>
      </c>
      <c r="G15" s="1"/>
      <c r="H15" s="1">
        <f>F15-D14</f>
        <v>110</v>
      </c>
      <c r="I15" s="1"/>
    </row>
    <row r="16" spans="2:9">
      <c r="B16" s="14" t="s">
        <v>454</v>
      </c>
      <c r="C16" s="90"/>
      <c r="D16" s="13">
        <v>25550</v>
      </c>
      <c r="E16" s="13"/>
      <c r="F16" s="13"/>
      <c r="G16" s="13"/>
      <c r="H16" s="13"/>
      <c r="I16" s="13" t="s">
        <v>13</v>
      </c>
    </row>
    <row r="17" spans="2:9">
      <c r="B17" s="14" t="s">
        <v>455</v>
      </c>
      <c r="C17" s="91"/>
      <c r="D17" s="13"/>
      <c r="E17" s="13"/>
      <c r="F17" s="13">
        <v>25750</v>
      </c>
      <c r="G17" s="13"/>
      <c r="H17" s="13">
        <f>F17-D16</f>
        <v>200</v>
      </c>
      <c r="I17" s="13"/>
    </row>
    <row r="18" spans="2:9">
      <c r="B18" s="105" t="s">
        <v>456</v>
      </c>
      <c r="C18" s="89" t="s">
        <v>448</v>
      </c>
      <c r="D18" s="13">
        <v>25670</v>
      </c>
      <c r="E18" s="13"/>
      <c r="F18" s="13">
        <v>25720</v>
      </c>
      <c r="G18" s="13"/>
      <c r="H18" s="13">
        <f>F18-D18</f>
        <v>50</v>
      </c>
      <c r="I18" s="13"/>
    </row>
    <row r="19" spans="2:9">
      <c r="B19" s="107"/>
      <c r="C19" s="91"/>
      <c r="D19" s="13">
        <v>25670</v>
      </c>
      <c r="E19" s="13"/>
      <c r="F19" s="13">
        <v>25720</v>
      </c>
      <c r="G19" s="13"/>
      <c r="H19" s="13">
        <f>F19-D19</f>
        <v>50</v>
      </c>
      <c r="I19" s="13"/>
    </row>
    <row r="20" spans="2:9">
      <c r="B20" s="46" t="s">
        <v>457</v>
      </c>
      <c r="C20" s="43" t="s">
        <v>448</v>
      </c>
      <c r="D20" s="13">
        <v>25590</v>
      </c>
      <c r="E20" s="13">
        <v>25650</v>
      </c>
      <c r="F20" s="13"/>
      <c r="G20" s="13"/>
      <c r="H20" s="13">
        <f>E20-D20</f>
        <v>60</v>
      </c>
      <c r="I20" s="13"/>
    </row>
    <row r="21" spans="2:9">
      <c r="B21" s="45"/>
      <c r="C21" s="41"/>
      <c r="D21" s="13">
        <v>25590</v>
      </c>
      <c r="E21" s="13">
        <v>25650</v>
      </c>
      <c r="F21" s="13"/>
      <c r="G21" s="13"/>
      <c r="H21" s="13">
        <f>E21-D21</f>
        <v>60</v>
      </c>
      <c r="I21" s="13"/>
    </row>
    <row r="22" spans="2:9">
      <c r="B22" s="102" t="s">
        <v>458</v>
      </c>
      <c r="C22" s="92" t="s">
        <v>448</v>
      </c>
      <c r="D22" s="13">
        <v>25600</v>
      </c>
      <c r="E22" s="13"/>
      <c r="F22" s="13">
        <v>25660</v>
      </c>
      <c r="G22" s="13"/>
      <c r="H22" s="13">
        <f>F22-D22</f>
        <v>60</v>
      </c>
      <c r="I22" s="13"/>
    </row>
    <row r="23" spans="2:9">
      <c r="B23" s="103"/>
      <c r="C23" s="93"/>
      <c r="D23" s="13">
        <v>25600</v>
      </c>
      <c r="E23" s="13"/>
      <c r="F23" s="13">
        <v>25660</v>
      </c>
      <c r="G23" s="13"/>
      <c r="H23" s="13">
        <f>F23-D23</f>
        <v>60</v>
      </c>
      <c r="I23" s="13"/>
    </row>
    <row r="24" spans="2:9">
      <c r="B24" s="104"/>
      <c r="C24" s="93"/>
      <c r="D24" s="13">
        <v>25600</v>
      </c>
      <c r="E24" s="13"/>
      <c r="F24" s="13"/>
      <c r="G24" s="13"/>
      <c r="H24" s="13"/>
      <c r="I24" s="1" t="s">
        <v>13</v>
      </c>
    </row>
    <row r="25" spans="2:9">
      <c r="B25" s="102" t="s">
        <v>459</v>
      </c>
      <c r="C25" s="93"/>
      <c r="D25" s="13"/>
      <c r="E25" s="13"/>
      <c r="F25" s="13">
        <v>25750</v>
      </c>
      <c r="G25" s="13"/>
      <c r="H25" s="13">
        <f>F25-D24</f>
        <v>150</v>
      </c>
      <c r="I25" s="1"/>
    </row>
    <row r="26" spans="2:9">
      <c r="B26" s="103"/>
      <c r="C26" s="93"/>
      <c r="D26" s="13">
        <v>25600</v>
      </c>
      <c r="E26" s="13"/>
      <c r="F26" s="13"/>
      <c r="G26" s="13"/>
      <c r="H26" s="13"/>
      <c r="I26" s="1" t="s">
        <v>13</v>
      </c>
    </row>
    <row r="27" spans="2:9">
      <c r="B27" s="104"/>
      <c r="C27" s="94"/>
      <c r="D27" s="13"/>
      <c r="E27" s="13"/>
      <c r="F27" s="13">
        <v>25750</v>
      </c>
      <c r="G27" s="13"/>
      <c r="H27" s="13">
        <f>F27-D26</f>
        <v>150</v>
      </c>
      <c r="I27" s="13"/>
    </row>
    <row r="28" spans="2:9">
      <c r="B28" s="46" t="s">
        <v>462</v>
      </c>
      <c r="C28" s="43" t="s">
        <v>448</v>
      </c>
      <c r="D28" s="13">
        <v>25960</v>
      </c>
      <c r="E28" s="13">
        <v>26050</v>
      </c>
      <c r="F28" s="13"/>
      <c r="G28" s="13"/>
      <c r="H28">
        <f>E28-D28</f>
        <v>90</v>
      </c>
      <c r="I28" s="13"/>
    </row>
    <row r="29" spans="2:9">
      <c r="B29" s="46"/>
      <c r="C29" s="43"/>
      <c r="D29" s="13">
        <v>25960</v>
      </c>
      <c r="E29" s="13">
        <v>26050</v>
      </c>
      <c r="F29" s="13"/>
      <c r="G29" s="13"/>
      <c r="H29" s="13">
        <f>E28-D28</f>
        <v>90</v>
      </c>
      <c r="I29" s="13"/>
    </row>
    <row r="30" spans="2:9">
      <c r="B30" s="102" t="s">
        <v>463</v>
      </c>
      <c r="C30" s="92" t="s">
        <v>448</v>
      </c>
      <c r="D30" s="13">
        <v>26050</v>
      </c>
      <c r="E30" s="13"/>
      <c r="F30" s="13">
        <v>26135</v>
      </c>
      <c r="G30" s="13"/>
      <c r="H30" s="13">
        <f>F30-D30</f>
        <v>85</v>
      </c>
      <c r="I30" s="13"/>
    </row>
    <row r="31" spans="2:9">
      <c r="B31" s="103"/>
      <c r="C31" s="93"/>
      <c r="D31" s="13">
        <v>26050</v>
      </c>
      <c r="E31" s="13"/>
      <c r="F31" s="13">
        <v>26135</v>
      </c>
      <c r="G31" s="13"/>
      <c r="H31" s="13">
        <f>F31-D31</f>
        <v>85</v>
      </c>
      <c r="I31" s="13"/>
    </row>
    <row r="32" spans="2:9">
      <c r="B32" s="103"/>
      <c r="C32" s="93"/>
      <c r="D32" s="13">
        <v>26150</v>
      </c>
      <c r="E32" s="13"/>
      <c r="F32" s="13">
        <v>26300</v>
      </c>
      <c r="G32" s="13"/>
      <c r="H32" s="13">
        <f>F32-D32</f>
        <v>150</v>
      </c>
      <c r="I32" s="13"/>
    </row>
    <row r="33" spans="2:9">
      <c r="B33" s="104"/>
      <c r="C33" s="94"/>
      <c r="D33" s="13">
        <v>26150</v>
      </c>
      <c r="E33" s="13"/>
      <c r="F33" s="13">
        <v>26300</v>
      </c>
      <c r="G33" s="13"/>
      <c r="H33" s="13">
        <f>F33-D33</f>
        <v>150</v>
      </c>
      <c r="I33" s="13"/>
    </row>
    <row r="34" spans="2:9">
      <c r="B34" s="50" t="s">
        <v>464</v>
      </c>
      <c r="C34" s="49" t="s">
        <v>448</v>
      </c>
      <c r="D34" s="13">
        <v>26575</v>
      </c>
      <c r="E34" s="13">
        <v>26680</v>
      </c>
      <c r="F34" s="13"/>
      <c r="G34" s="13"/>
      <c r="H34" s="13">
        <f>E34-D34</f>
        <v>105</v>
      </c>
      <c r="I34" s="13"/>
    </row>
    <row r="35" spans="2:9">
      <c r="B35" s="50"/>
      <c r="C35" s="49"/>
      <c r="D35" s="13">
        <v>26500</v>
      </c>
      <c r="E35" s="13">
        <v>26680</v>
      </c>
      <c r="F35" s="13"/>
      <c r="G35" s="13"/>
      <c r="H35" s="13">
        <f>E35-D35</f>
        <v>180</v>
      </c>
      <c r="I35" s="13"/>
    </row>
    <row r="36" spans="2:9">
      <c r="B36" s="102" t="s">
        <v>467</v>
      </c>
      <c r="C36" s="92" t="s">
        <v>448</v>
      </c>
      <c r="D36" s="13">
        <v>26560</v>
      </c>
      <c r="E36" s="13"/>
      <c r="F36" s="13">
        <v>26760</v>
      </c>
      <c r="G36" s="13"/>
      <c r="H36" s="13">
        <f>F36-D36</f>
        <v>200</v>
      </c>
      <c r="I36" s="13"/>
    </row>
    <row r="37" spans="2:9">
      <c r="B37" s="103"/>
      <c r="C37" s="93"/>
      <c r="D37" s="13">
        <v>26560</v>
      </c>
      <c r="E37" s="13"/>
      <c r="F37" s="13">
        <v>26760</v>
      </c>
      <c r="G37" s="13"/>
      <c r="H37" s="13">
        <f t="shared" ref="H37:H45" si="0">F37-D37</f>
        <v>200</v>
      </c>
      <c r="I37" s="13"/>
    </row>
    <row r="38" spans="2:9">
      <c r="B38" s="103"/>
      <c r="C38" s="93"/>
      <c r="D38" s="13">
        <v>26810</v>
      </c>
      <c r="E38" s="13"/>
      <c r="F38" s="13">
        <v>26900</v>
      </c>
      <c r="G38" s="13"/>
      <c r="H38" s="13">
        <f t="shared" si="0"/>
        <v>90</v>
      </c>
      <c r="I38" s="13"/>
    </row>
    <row r="39" spans="2:9">
      <c r="B39" s="104"/>
      <c r="C39" s="94"/>
      <c r="D39" s="13">
        <v>26810</v>
      </c>
      <c r="E39" s="13"/>
      <c r="F39" s="13">
        <v>26900</v>
      </c>
      <c r="G39" s="13"/>
      <c r="H39" s="13">
        <f t="shared" si="0"/>
        <v>90</v>
      </c>
      <c r="I39" s="13"/>
    </row>
    <row r="40" spans="2:9">
      <c r="B40" s="102" t="s">
        <v>468</v>
      </c>
      <c r="C40" s="92" t="s">
        <v>448</v>
      </c>
      <c r="D40" s="13">
        <v>26950</v>
      </c>
      <c r="E40" s="13"/>
      <c r="F40" s="13">
        <v>27010</v>
      </c>
      <c r="G40" s="13"/>
      <c r="H40" s="13">
        <f t="shared" si="0"/>
        <v>60</v>
      </c>
      <c r="I40" s="13"/>
    </row>
    <row r="41" spans="2:9">
      <c r="B41" s="103"/>
      <c r="C41" s="93"/>
      <c r="D41" s="13">
        <v>26950</v>
      </c>
      <c r="E41" s="13"/>
      <c r="F41" s="13">
        <v>27010</v>
      </c>
      <c r="G41" s="13"/>
      <c r="H41" s="13">
        <f t="shared" si="0"/>
        <v>60</v>
      </c>
      <c r="I41" s="13"/>
    </row>
    <row r="42" spans="2:9">
      <c r="B42" s="104"/>
      <c r="C42" s="94"/>
      <c r="D42" s="13">
        <v>26950</v>
      </c>
      <c r="E42" s="13"/>
      <c r="F42" s="13">
        <v>27010</v>
      </c>
      <c r="G42" s="13"/>
      <c r="H42" s="13">
        <f t="shared" si="0"/>
        <v>60</v>
      </c>
      <c r="I42" s="13"/>
    </row>
    <row r="43" spans="2:9">
      <c r="B43" s="102" t="s">
        <v>472</v>
      </c>
      <c r="C43" s="92" t="s">
        <v>448</v>
      </c>
      <c r="D43" s="13">
        <v>27110</v>
      </c>
      <c r="E43" s="13"/>
      <c r="F43" s="13">
        <v>27250</v>
      </c>
      <c r="G43" s="13"/>
      <c r="H43" s="13">
        <f t="shared" si="0"/>
        <v>140</v>
      </c>
      <c r="I43" s="13"/>
    </row>
    <row r="44" spans="2:9">
      <c r="B44" s="103"/>
      <c r="C44" s="93"/>
      <c r="D44" s="13">
        <v>27110</v>
      </c>
      <c r="E44" s="13"/>
      <c r="F44" s="13">
        <v>27350</v>
      </c>
      <c r="G44" s="13"/>
      <c r="H44" s="13">
        <f t="shared" si="0"/>
        <v>240</v>
      </c>
      <c r="I44" s="13"/>
    </row>
    <row r="45" spans="2:9">
      <c r="B45" s="104"/>
      <c r="C45" s="94"/>
      <c r="D45" s="13">
        <v>27110</v>
      </c>
      <c r="E45" s="13"/>
      <c r="F45" s="13">
        <v>27400</v>
      </c>
      <c r="G45" s="13"/>
      <c r="H45" s="13">
        <f t="shared" si="0"/>
        <v>290</v>
      </c>
      <c r="I45" s="13"/>
    </row>
    <row r="46" spans="2:9">
      <c r="B46" s="57" t="s">
        <v>473</v>
      </c>
      <c r="C46" s="92" t="s">
        <v>448</v>
      </c>
      <c r="D46" s="13">
        <v>27250</v>
      </c>
      <c r="E46" s="13">
        <v>27350</v>
      </c>
      <c r="F46" s="13"/>
      <c r="G46" s="13"/>
      <c r="H46" s="13">
        <f>E46-D46</f>
        <v>100</v>
      </c>
      <c r="I46" s="13"/>
    </row>
    <row r="47" spans="2:9">
      <c r="B47" s="57"/>
      <c r="C47" s="94"/>
      <c r="D47" s="13">
        <v>27385</v>
      </c>
      <c r="E47" s="13"/>
      <c r="F47" s="13">
        <v>27425</v>
      </c>
      <c r="G47" s="13"/>
      <c r="H47" s="13">
        <f>F47-D47</f>
        <v>40</v>
      </c>
      <c r="I47" s="13"/>
    </row>
    <row r="48" spans="2:9">
      <c r="B48" s="59" t="s">
        <v>475</v>
      </c>
      <c r="C48" s="58" t="s">
        <v>448</v>
      </c>
      <c r="D48" s="13">
        <v>27190</v>
      </c>
      <c r="E48" s="13"/>
      <c r="F48" s="13">
        <v>27400</v>
      </c>
      <c r="G48" s="13"/>
      <c r="H48" s="13">
        <f>F48-D48</f>
        <v>210</v>
      </c>
      <c r="I48" s="13"/>
    </row>
    <row r="49" spans="2:9">
      <c r="B49" s="102" t="s">
        <v>478</v>
      </c>
      <c r="C49" s="92" t="s">
        <v>484</v>
      </c>
      <c r="D49" s="13">
        <v>27455</v>
      </c>
      <c r="E49" s="13"/>
      <c r="F49" s="13">
        <v>27600</v>
      </c>
      <c r="G49" s="13"/>
      <c r="H49" s="13">
        <f>F49-D49</f>
        <v>145</v>
      </c>
      <c r="I49" s="13"/>
    </row>
    <row r="50" spans="2:9">
      <c r="B50" s="104"/>
      <c r="C50" s="94"/>
      <c r="D50" s="13">
        <v>27455</v>
      </c>
      <c r="E50" s="13"/>
      <c r="F50" s="13">
        <v>27615</v>
      </c>
      <c r="G50" s="13"/>
      <c r="H50" s="13">
        <f>F50-D50</f>
        <v>160</v>
      </c>
      <c r="I50" s="13"/>
    </row>
    <row r="51" spans="2:9">
      <c r="B51" s="102" t="s">
        <v>480</v>
      </c>
      <c r="C51" s="92" t="s">
        <v>484</v>
      </c>
      <c r="D51" s="13">
        <v>27330</v>
      </c>
      <c r="E51" s="13">
        <v>27430</v>
      </c>
      <c r="F51" s="13"/>
      <c r="G51" s="13"/>
      <c r="H51" s="13">
        <f>E51-D51</f>
        <v>100</v>
      </c>
      <c r="I51" s="13"/>
    </row>
    <row r="52" spans="2:9">
      <c r="B52" s="104"/>
      <c r="C52" s="94"/>
      <c r="D52" s="13">
        <v>27330</v>
      </c>
      <c r="E52" s="13">
        <v>27430</v>
      </c>
      <c r="F52" s="13"/>
      <c r="G52" s="13"/>
      <c r="H52" s="13">
        <f>E52-D52</f>
        <v>100</v>
      </c>
      <c r="I52" s="13"/>
    </row>
    <row r="53" spans="2:9">
      <c r="B53" s="102" t="s">
        <v>485</v>
      </c>
      <c r="C53" s="92" t="s">
        <v>484</v>
      </c>
      <c r="D53" s="13"/>
      <c r="E53" s="13">
        <v>27240</v>
      </c>
      <c r="F53" s="13"/>
      <c r="G53" s="13">
        <v>27280</v>
      </c>
      <c r="H53" s="13">
        <f>E53-G53</f>
        <v>-40</v>
      </c>
      <c r="I53" s="13"/>
    </row>
    <row r="54" spans="2:9">
      <c r="B54" s="103"/>
      <c r="C54" s="93"/>
      <c r="D54" s="13"/>
      <c r="E54" s="13">
        <v>27240</v>
      </c>
      <c r="F54" s="13"/>
      <c r="G54" s="13">
        <v>27280</v>
      </c>
      <c r="H54" s="13">
        <f>E54-G54</f>
        <v>-40</v>
      </c>
      <c r="I54" s="13"/>
    </row>
    <row r="55" spans="2:9">
      <c r="B55" s="103"/>
      <c r="C55" s="93"/>
      <c r="D55" s="13">
        <v>27310</v>
      </c>
      <c r="E55" s="13">
        <v>27390</v>
      </c>
      <c r="F55" s="13"/>
      <c r="G55" s="13"/>
      <c r="H55" s="13">
        <f>E55-D55</f>
        <v>80</v>
      </c>
      <c r="I55" s="13"/>
    </row>
    <row r="56" spans="2:9">
      <c r="B56" s="103"/>
      <c r="C56" s="93"/>
      <c r="D56" s="13">
        <v>27310</v>
      </c>
      <c r="E56" s="13">
        <v>27390</v>
      </c>
      <c r="F56" s="13"/>
      <c r="G56" s="13"/>
      <c r="H56" s="13">
        <f>E56-D56</f>
        <v>80</v>
      </c>
      <c r="I56" s="13"/>
    </row>
    <row r="57" spans="2:9">
      <c r="B57" s="103"/>
      <c r="C57" s="93"/>
      <c r="D57" s="13">
        <v>27360</v>
      </c>
      <c r="E57" s="13"/>
      <c r="F57" s="13">
        <v>27540</v>
      </c>
      <c r="G57" s="13"/>
      <c r="H57" s="13">
        <f>F57-D57</f>
        <v>180</v>
      </c>
      <c r="I57" s="13"/>
    </row>
    <row r="58" spans="2:9">
      <c r="B58" s="104"/>
      <c r="C58" s="94"/>
      <c r="D58" s="13">
        <v>27360</v>
      </c>
      <c r="E58" s="13"/>
      <c r="F58" s="13">
        <v>27540</v>
      </c>
      <c r="G58" s="13"/>
      <c r="H58" s="13">
        <f>F58-D58</f>
        <v>180</v>
      </c>
      <c r="I58" s="13"/>
    </row>
    <row r="59" spans="2:9">
      <c r="B59" s="1"/>
      <c r="C59" s="1"/>
      <c r="D59" s="1"/>
      <c r="E59" s="1"/>
      <c r="F59" s="1"/>
      <c r="G59" s="1"/>
      <c r="H59" s="5">
        <f>SUM(H4:H58)</f>
        <v>5260</v>
      </c>
      <c r="I59" s="5">
        <f>H59*40</f>
        <v>210400</v>
      </c>
    </row>
    <row r="62" spans="2:9">
      <c r="B62" s="5" t="s">
        <v>46</v>
      </c>
      <c r="C62" s="5">
        <v>2018</v>
      </c>
      <c r="D62" s="1"/>
      <c r="E62" s="1"/>
      <c r="F62" s="1"/>
      <c r="G62" s="1"/>
      <c r="H62" s="1"/>
      <c r="I62" s="1"/>
    </row>
    <row r="63" spans="2:9">
      <c r="B63" s="3"/>
      <c r="C63" s="3"/>
      <c r="D63" s="3"/>
      <c r="E63" s="3"/>
      <c r="F63" s="3"/>
      <c r="G63" s="3"/>
      <c r="H63" s="3" t="s">
        <v>4</v>
      </c>
      <c r="I63" s="3"/>
    </row>
    <row r="64" spans="2:9">
      <c r="B64" s="4" t="s">
        <v>0</v>
      </c>
      <c r="C64" s="4" t="s">
        <v>5</v>
      </c>
      <c r="D64" s="4" t="s">
        <v>2</v>
      </c>
      <c r="E64" s="4" t="s">
        <v>6</v>
      </c>
      <c r="F64" s="4" t="s">
        <v>3</v>
      </c>
      <c r="G64" s="4" t="s">
        <v>7</v>
      </c>
      <c r="H64" s="4" t="s">
        <v>8</v>
      </c>
      <c r="I64" s="4" t="s">
        <v>9</v>
      </c>
    </row>
    <row r="65" spans="2:9">
      <c r="B65" s="1" t="s">
        <v>485</v>
      </c>
      <c r="C65" s="92" t="s">
        <v>484</v>
      </c>
      <c r="D65" s="1">
        <v>27400</v>
      </c>
      <c r="E65" s="1"/>
      <c r="F65" s="1"/>
      <c r="G65" s="1"/>
      <c r="H65" s="1"/>
      <c r="I65" s="1"/>
    </row>
    <row r="66" spans="2:9">
      <c r="B66" s="1" t="s">
        <v>487</v>
      </c>
      <c r="C66" s="93"/>
      <c r="D66" s="1"/>
      <c r="E66" s="1"/>
      <c r="F66" s="1">
        <v>27575</v>
      </c>
      <c r="G66" s="1"/>
      <c r="H66" s="1">
        <f>F66-D65</f>
        <v>175</v>
      </c>
      <c r="I66" s="1"/>
    </row>
    <row r="67" spans="2:9">
      <c r="B67" s="1" t="s">
        <v>485</v>
      </c>
      <c r="C67" s="93"/>
      <c r="D67" s="1">
        <v>27400</v>
      </c>
      <c r="E67" s="1"/>
      <c r="F67" s="1"/>
      <c r="G67" s="1"/>
      <c r="H67" s="1"/>
      <c r="I67" s="1"/>
    </row>
    <row r="68" spans="2:9">
      <c r="B68" s="108" t="s">
        <v>487</v>
      </c>
      <c r="C68" s="93"/>
      <c r="D68" s="1"/>
      <c r="E68" s="1"/>
      <c r="F68" s="1">
        <v>27575</v>
      </c>
      <c r="G68" s="1"/>
      <c r="H68" s="1">
        <f>F68-D67</f>
        <v>175</v>
      </c>
      <c r="I68" s="1"/>
    </row>
    <row r="69" spans="2:9">
      <c r="B69" s="108"/>
      <c r="C69" s="93"/>
      <c r="D69" s="1">
        <v>27055</v>
      </c>
      <c r="E69" s="1">
        <v>27350</v>
      </c>
      <c r="F69" s="1"/>
      <c r="G69" s="1"/>
      <c r="H69" s="1">
        <f>E69-D69</f>
        <v>295</v>
      </c>
      <c r="I69" s="1"/>
    </row>
    <row r="70" spans="2:9">
      <c r="B70" s="108"/>
      <c r="C70" s="94"/>
      <c r="D70" s="1">
        <v>27055</v>
      </c>
      <c r="E70" s="1">
        <v>27350</v>
      </c>
      <c r="F70" s="1"/>
      <c r="G70" s="1"/>
      <c r="H70" s="1">
        <f>E70-D70</f>
        <v>295</v>
      </c>
      <c r="I70" s="1"/>
    </row>
    <row r="71" spans="2:9">
      <c r="B71" s="92" t="s">
        <v>489</v>
      </c>
      <c r="C71" s="92" t="s">
        <v>484</v>
      </c>
      <c r="D71" s="1">
        <v>26690</v>
      </c>
      <c r="E71" s="1">
        <v>26910</v>
      </c>
      <c r="F71" s="1"/>
      <c r="G71" s="1"/>
      <c r="H71" s="1">
        <f>E71-D71</f>
        <v>220</v>
      </c>
      <c r="I71" s="1"/>
    </row>
    <row r="72" spans="2:9">
      <c r="B72" s="93"/>
      <c r="C72" s="93"/>
      <c r="D72" s="1">
        <v>26630</v>
      </c>
      <c r="E72" s="1">
        <v>26910</v>
      </c>
      <c r="F72" s="1"/>
      <c r="G72" s="1"/>
      <c r="H72" s="1">
        <f t="shared" ref="H72:H74" si="1">E72-D72</f>
        <v>280</v>
      </c>
      <c r="I72" s="1"/>
    </row>
    <row r="73" spans="2:9">
      <c r="B73" s="93"/>
      <c r="C73" s="93"/>
      <c r="D73" s="1">
        <v>26500</v>
      </c>
      <c r="E73" s="1">
        <v>26910</v>
      </c>
      <c r="F73" s="1"/>
      <c r="G73" s="1"/>
      <c r="H73" s="1">
        <f t="shared" si="1"/>
        <v>410</v>
      </c>
      <c r="I73" s="1"/>
    </row>
    <row r="74" spans="2:9">
      <c r="B74" s="94"/>
      <c r="C74" s="94"/>
      <c r="D74" s="1">
        <v>26485</v>
      </c>
      <c r="E74" s="1">
        <v>26910</v>
      </c>
      <c r="F74" s="1"/>
      <c r="G74" s="1"/>
      <c r="H74" s="1">
        <f t="shared" si="1"/>
        <v>425</v>
      </c>
      <c r="I74" s="1"/>
    </row>
    <row r="75" spans="2:9">
      <c r="B75" s="64" t="s">
        <v>490</v>
      </c>
      <c r="C75" s="64" t="s">
        <v>484</v>
      </c>
      <c r="D75" s="1">
        <v>26020</v>
      </c>
      <c r="E75" s="1"/>
      <c r="F75" s="1">
        <v>26290</v>
      </c>
      <c r="G75" s="1"/>
      <c r="H75" s="1">
        <f>F75-D75</f>
        <v>270</v>
      </c>
      <c r="I75" s="1"/>
    </row>
    <row r="76" spans="2:9">
      <c r="B76" s="64"/>
      <c r="C76" s="64"/>
      <c r="D76" s="1">
        <v>26020</v>
      </c>
      <c r="E76" s="1"/>
      <c r="F76" s="1">
        <v>26290</v>
      </c>
      <c r="G76" s="1"/>
      <c r="H76" s="1">
        <f>F76-D76</f>
        <v>270</v>
      </c>
      <c r="I76" s="1"/>
    </row>
    <row r="77" spans="2:9">
      <c r="B77" s="92" t="s">
        <v>492</v>
      </c>
      <c r="C77" s="92" t="s">
        <v>484</v>
      </c>
      <c r="D77" s="1">
        <v>25050</v>
      </c>
      <c r="E77" s="1">
        <v>25300</v>
      </c>
      <c r="F77" s="1"/>
      <c r="G77" s="1"/>
      <c r="H77" s="1">
        <f>E77-D77</f>
        <v>250</v>
      </c>
      <c r="I77" s="1"/>
    </row>
    <row r="78" spans="2:9">
      <c r="B78" s="93"/>
      <c r="C78" s="93"/>
      <c r="D78" s="1">
        <v>25050</v>
      </c>
      <c r="E78" s="1">
        <v>25300</v>
      </c>
      <c r="F78" s="1"/>
      <c r="G78" s="1"/>
      <c r="H78" s="1">
        <f>E78-D78</f>
        <v>250</v>
      </c>
      <c r="I78" s="1"/>
    </row>
    <row r="79" spans="2:9">
      <c r="B79" s="93"/>
      <c r="C79" s="93"/>
      <c r="D79" s="1"/>
      <c r="E79" s="1">
        <v>25350</v>
      </c>
      <c r="F79" s="1"/>
      <c r="G79" s="1">
        <v>25400</v>
      </c>
      <c r="H79" s="1">
        <f>E79-G79</f>
        <v>-50</v>
      </c>
      <c r="I79" s="1"/>
    </row>
    <row r="80" spans="2:9">
      <c r="B80" s="93"/>
      <c r="C80" s="93"/>
      <c r="D80" s="1"/>
      <c r="E80" s="1">
        <v>25350</v>
      </c>
      <c r="F80" s="1"/>
      <c r="G80" s="1">
        <v>25400</v>
      </c>
      <c r="H80" s="1">
        <f>E80-G80</f>
        <v>-50</v>
      </c>
      <c r="I80" s="1"/>
    </row>
    <row r="81" spans="2:9">
      <c r="B81" s="93"/>
      <c r="C81" s="93"/>
      <c r="D81" s="1">
        <v>25410</v>
      </c>
      <c r="E81" s="1"/>
      <c r="F81" s="1">
        <v>25900</v>
      </c>
      <c r="G81" s="1"/>
      <c r="H81" s="1">
        <f>F81-D81</f>
        <v>490</v>
      </c>
      <c r="I81" s="1"/>
    </row>
    <row r="82" spans="2:9">
      <c r="B82" s="93"/>
      <c r="C82" s="93"/>
      <c r="D82" s="1">
        <v>25410</v>
      </c>
      <c r="E82" s="1"/>
      <c r="F82" s="1">
        <v>25900</v>
      </c>
      <c r="G82" s="1"/>
      <c r="H82" s="1">
        <f>F82-D82</f>
        <v>490</v>
      </c>
      <c r="I82" s="1"/>
    </row>
    <row r="83" spans="2:9">
      <c r="B83" s="93"/>
      <c r="C83" s="93"/>
      <c r="D83" s="1"/>
      <c r="E83" s="1">
        <v>26000</v>
      </c>
      <c r="F83" s="1"/>
      <c r="G83" s="1">
        <v>26040</v>
      </c>
      <c r="H83" s="1"/>
      <c r="I83" s="1"/>
    </row>
    <row r="84" spans="2:9">
      <c r="B84" s="93"/>
      <c r="C84" s="93"/>
      <c r="D84" s="1"/>
      <c r="E84" s="1">
        <v>26000</v>
      </c>
      <c r="F84" s="1"/>
      <c r="G84" s="1">
        <v>26040</v>
      </c>
      <c r="H84" s="1"/>
      <c r="I84" s="1"/>
    </row>
    <row r="85" spans="2:9">
      <c r="B85" s="93"/>
      <c r="C85" s="93"/>
      <c r="D85" s="1">
        <v>26060</v>
      </c>
      <c r="E85" s="1"/>
      <c r="F85" s="1">
        <v>26200</v>
      </c>
      <c r="G85" s="1"/>
      <c r="H85" s="1">
        <f>F85-D85</f>
        <v>140</v>
      </c>
      <c r="I85" s="1"/>
    </row>
    <row r="86" spans="2:9">
      <c r="B86" s="94"/>
      <c r="C86" s="94"/>
      <c r="D86" s="1">
        <v>26060</v>
      </c>
      <c r="E86" s="1"/>
      <c r="F86" s="1">
        <v>26200</v>
      </c>
      <c r="G86" s="1"/>
      <c r="H86" s="1">
        <f>F86-D86</f>
        <v>140</v>
      </c>
      <c r="I86" s="1"/>
    </row>
    <row r="87" spans="2:9">
      <c r="B87" s="92" t="s">
        <v>493</v>
      </c>
      <c r="C87" s="92" t="s">
        <v>484</v>
      </c>
      <c r="D87" s="1">
        <v>25730</v>
      </c>
      <c r="E87" s="1">
        <v>26000</v>
      </c>
      <c r="F87" s="1"/>
      <c r="G87" s="1"/>
      <c r="H87" s="1">
        <f>E87-D87</f>
        <v>270</v>
      </c>
      <c r="I87" s="1"/>
    </row>
    <row r="88" spans="2:9">
      <c r="B88" s="94"/>
      <c r="C88" s="94"/>
      <c r="D88" s="1">
        <v>25680</v>
      </c>
      <c r="E88" s="1">
        <v>26000</v>
      </c>
      <c r="F88" s="1"/>
      <c r="G88" s="1"/>
      <c r="H88" s="1">
        <f>E88-D88</f>
        <v>320</v>
      </c>
      <c r="I88" s="1"/>
    </row>
    <row r="89" spans="2:9">
      <c r="B89" s="92" t="s">
        <v>496</v>
      </c>
      <c r="C89" s="92" t="s">
        <v>484</v>
      </c>
      <c r="D89" s="1">
        <v>25765</v>
      </c>
      <c r="E89" s="1"/>
      <c r="F89" s="1">
        <v>25865</v>
      </c>
      <c r="G89" s="1"/>
      <c r="H89" s="1">
        <f>F89-D89</f>
        <v>100</v>
      </c>
      <c r="I89" s="1"/>
    </row>
    <row r="90" spans="2:9">
      <c r="B90" s="93"/>
      <c r="C90" s="93"/>
      <c r="D90" s="1">
        <v>25765</v>
      </c>
      <c r="E90" s="1"/>
      <c r="F90" s="1">
        <v>26000</v>
      </c>
      <c r="G90" s="1"/>
      <c r="H90" s="1">
        <f>F90-D90</f>
        <v>235</v>
      </c>
      <c r="I90" s="1"/>
    </row>
    <row r="91" spans="2:9">
      <c r="B91" s="93"/>
      <c r="C91" s="93"/>
      <c r="D91" s="1">
        <v>25890</v>
      </c>
      <c r="E91" s="1">
        <v>26100</v>
      </c>
      <c r="F91" s="1"/>
      <c r="G91" s="1"/>
      <c r="H91" s="1">
        <f>E91-D91</f>
        <v>210</v>
      </c>
      <c r="I91" s="1"/>
    </row>
    <row r="92" spans="2:9">
      <c r="B92" s="94"/>
      <c r="C92" s="94"/>
      <c r="D92" s="1">
        <v>25875</v>
      </c>
      <c r="E92" s="1">
        <v>26100</v>
      </c>
      <c r="F92" s="1"/>
      <c r="G92" s="1"/>
      <c r="H92" s="1">
        <f>E92-D92</f>
        <v>225</v>
      </c>
      <c r="I92" s="1"/>
    </row>
    <row r="93" spans="2:9">
      <c r="B93" s="92" t="s">
        <v>497</v>
      </c>
      <c r="C93" s="92" t="s">
        <v>484</v>
      </c>
      <c r="D93" s="1">
        <v>25400</v>
      </c>
      <c r="E93" s="1">
        <v>25600</v>
      </c>
      <c r="F93" s="1"/>
      <c r="G93" s="1"/>
      <c r="H93" s="1">
        <f>E93-D93</f>
        <v>200</v>
      </c>
      <c r="I93" s="1"/>
    </row>
    <row r="94" spans="2:9">
      <c r="B94" s="93"/>
      <c r="C94" s="93"/>
      <c r="D94" s="1">
        <v>25400</v>
      </c>
      <c r="E94" s="1">
        <v>25600</v>
      </c>
      <c r="F94" s="1"/>
      <c r="G94" s="1"/>
      <c r="H94" s="1">
        <f t="shared" ref="H94:H97" si="2">E94-D94</f>
        <v>200</v>
      </c>
      <c r="I94" s="1"/>
    </row>
    <row r="95" spans="2:9">
      <c r="B95" s="93"/>
      <c r="C95" s="93"/>
      <c r="D95" s="1">
        <v>25450</v>
      </c>
      <c r="E95" s="1">
        <v>25570</v>
      </c>
      <c r="F95" s="1"/>
      <c r="G95" s="1"/>
      <c r="H95" s="1">
        <f t="shared" si="2"/>
        <v>120</v>
      </c>
      <c r="I95" s="1"/>
    </row>
    <row r="96" spans="2:9">
      <c r="B96" s="93"/>
      <c r="C96" s="93"/>
      <c r="D96" s="1">
        <v>25450</v>
      </c>
      <c r="E96" s="1">
        <v>25570</v>
      </c>
      <c r="F96" s="1"/>
      <c r="G96" s="1"/>
      <c r="H96" s="1">
        <f t="shared" si="2"/>
        <v>120</v>
      </c>
      <c r="I96" s="1"/>
    </row>
    <row r="97" spans="2:9">
      <c r="B97" s="94"/>
      <c r="C97" s="94"/>
      <c r="D97" s="1">
        <v>25500</v>
      </c>
      <c r="E97" s="1">
        <v>25570</v>
      </c>
      <c r="F97" s="1"/>
      <c r="G97" s="1"/>
      <c r="H97" s="1">
        <f t="shared" si="2"/>
        <v>70</v>
      </c>
      <c r="I97" s="1"/>
    </row>
    <row r="98" spans="2:9">
      <c r="B98" s="92" t="s">
        <v>498</v>
      </c>
      <c r="C98" s="92" t="s">
        <v>484</v>
      </c>
      <c r="D98" s="1">
        <v>25610</v>
      </c>
      <c r="E98" s="1"/>
      <c r="F98" s="1"/>
      <c r="G98" s="1">
        <v>25580</v>
      </c>
      <c r="H98" s="1">
        <f>G98-D98</f>
        <v>-30</v>
      </c>
      <c r="I98" s="1"/>
    </row>
    <row r="99" spans="2:9">
      <c r="B99" s="94"/>
      <c r="C99" s="94"/>
      <c r="D99" s="1"/>
      <c r="E99" s="1">
        <v>25565</v>
      </c>
      <c r="F99" s="1"/>
      <c r="G99" s="1">
        <v>25600</v>
      </c>
      <c r="H99" s="1">
        <f>E99-G99</f>
        <v>-35</v>
      </c>
      <c r="I99" s="1"/>
    </row>
    <row r="100" spans="2:9">
      <c r="B100" s="92" t="s">
        <v>499</v>
      </c>
      <c r="C100" s="92" t="s">
        <v>484</v>
      </c>
      <c r="D100" s="1">
        <v>25510</v>
      </c>
      <c r="E100" s="1">
        <v>25700</v>
      </c>
      <c r="F100" s="1"/>
      <c r="G100" s="1"/>
      <c r="H100" s="1">
        <f>E100-D100</f>
        <v>190</v>
      </c>
      <c r="I100" s="1"/>
    </row>
    <row r="101" spans="2:9">
      <c r="B101" s="93"/>
      <c r="C101" s="93"/>
      <c r="D101" s="1">
        <v>25510</v>
      </c>
      <c r="E101" s="1">
        <v>25700</v>
      </c>
      <c r="F101" s="1"/>
      <c r="G101" s="1"/>
      <c r="H101" s="1">
        <f t="shared" ref="H101:H103" si="3">E101-D101</f>
        <v>190</v>
      </c>
      <c r="I101" s="1"/>
    </row>
    <row r="102" spans="2:9">
      <c r="B102" s="93"/>
      <c r="C102" s="93"/>
      <c r="D102" s="1">
        <v>25430</v>
      </c>
      <c r="E102" s="1">
        <v>25600</v>
      </c>
      <c r="F102" s="1"/>
      <c r="G102" s="1"/>
      <c r="H102" s="1">
        <f t="shared" si="3"/>
        <v>170</v>
      </c>
      <c r="I102" s="1"/>
    </row>
    <row r="103" spans="2:9">
      <c r="B103" s="94"/>
      <c r="C103" s="94"/>
      <c r="D103" s="1">
        <v>25390</v>
      </c>
      <c r="E103" s="1">
        <v>25600</v>
      </c>
      <c r="F103" s="1"/>
      <c r="G103" s="1"/>
      <c r="H103" s="1">
        <f t="shared" si="3"/>
        <v>210</v>
      </c>
      <c r="I103" s="1"/>
    </row>
    <row r="104" spans="2:9">
      <c r="B104" s="92" t="s">
        <v>501</v>
      </c>
      <c r="C104" s="92" t="s">
        <v>484</v>
      </c>
      <c r="D104" s="1">
        <v>25425</v>
      </c>
      <c r="E104" s="1"/>
      <c r="F104" s="1">
        <v>25540</v>
      </c>
      <c r="G104" s="1"/>
      <c r="H104" s="1">
        <f>F104-D104</f>
        <v>115</v>
      </c>
      <c r="I104" s="1"/>
    </row>
    <row r="105" spans="2:9">
      <c r="B105" s="93"/>
      <c r="C105" s="93"/>
      <c r="D105" s="1">
        <v>25425</v>
      </c>
      <c r="E105" s="1"/>
      <c r="F105" s="1">
        <v>25560</v>
      </c>
      <c r="G105" s="1"/>
      <c r="H105" s="1">
        <f>F105-D105</f>
        <v>135</v>
      </c>
      <c r="I105" s="1"/>
    </row>
    <row r="106" spans="2:9">
      <c r="B106" s="93"/>
      <c r="C106" s="93"/>
      <c r="D106" s="1">
        <v>25410</v>
      </c>
      <c r="E106" s="1">
        <v>25600</v>
      </c>
      <c r="F106" s="1"/>
      <c r="G106" s="1"/>
      <c r="H106" s="1">
        <f>E106-D106</f>
        <v>190</v>
      </c>
      <c r="I106" s="1"/>
    </row>
    <row r="107" spans="2:9">
      <c r="B107" s="93"/>
      <c r="C107" s="93"/>
      <c r="D107" s="1">
        <v>25380</v>
      </c>
      <c r="E107" s="1">
        <v>25600</v>
      </c>
      <c r="F107" s="1"/>
      <c r="G107" s="1"/>
      <c r="H107" s="1">
        <f>E107-D107</f>
        <v>220</v>
      </c>
      <c r="I107" s="1"/>
    </row>
    <row r="108" spans="2:9">
      <c r="B108" s="93"/>
      <c r="C108" s="93"/>
      <c r="D108" s="1">
        <v>25350</v>
      </c>
      <c r="E108" s="1">
        <v>25600</v>
      </c>
      <c r="F108" s="1"/>
      <c r="G108" s="1"/>
      <c r="H108" s="1">
        <f>E108-D108</f>
        <v>250</v>
      </c>
      <c r="I108" s="1"/>
    </row>
    <row r="109" spans="2:9">
      <c r="B109" s="94"/>
      <c r="C109" s="94"/>
      <c r="D109" s="1">
        <v>25310</v>
      </c>
      <c r="E109" s="1">
        <v>25600</v>
      </c>
      <c r="F109" s="1"/>
      <c r="G109" s="1"/>
      <c r="H109" s="1">
        <f>E109-D109</f>
        <v>290</v>
      </c>
      <c r="I109" s="1"/>
    </row>
    <row r="110" spans="2:9">
      <c r="B110" s="92" t="s">
        <v>503</v>
      </c>
      <c r="C110" s="92" t="s">
        <v>484</v>
      </c>
      <c r="D110" s="1">
        <v>25570</v>
      </c>
      <c r="E110" s="1"/>
      <c r="F110" s="1"/>
      <c r="G110" s="1">
        <v>25530</v>
      </c>
      <c r="H110" s="1">
        <f>G110-D110</f>
        <v>-40</v>
      </c>
      <c r="I110" s="1"/>
    </row>
    <row r="111" spans="2:9">
      <c r="B111" s="93"/>
      <c r="C111" s="93"/>
      <c r="D111" s="1">
        <v>25570</v>
      </c>
      <c r="E111" s="1"/>
      <c r="F111" s="1"/>
      <c r="G111" s="1">
        <v>25530</v>
      </c>
      <c r="H111" s="1">
        <f>G111-D111</f>
        <v>-40</v>
      </c>
      <c r="I111" s="1"/>
    </row>
    <row r="112" spans="2:9">
      <c r="B112" s="93"/>
      <c r="C112" s="93"/>
      <c r="D112" s="1">
        <v>25400</v>
      </c>
      <c r="E112" s="1">
        <v>25510</v>
      </c>
      <c r="F112" s="1"/>
      <c r="G112" s="1"/>
      <c r="H112" s="1">
        <f>E112-D112</f>
        <v>110</v>
      </c>
      <c r="I112" s="1"/>
    </row>
    <row r="113" spans="2:9">
      <c r="B113" s="93"/>
      <c r="C113" s="93"/>
      <c r="D113" s="1">
        <v>25400</v>
      </c>
      <c r="E113" s="1">
        <v>25510</v>
      </c>
      <c r="F113" s="1"/>
      <c r="G113" s="1"/>
      <c r="H113" s="1">
        <f t="shared" ref="H113:H131" si="4">E113-D113</f>
        <v>110</v>
      </c>
      <c r="I113" s="1"/>
    </row>
    <row r="114" spans="2:9">
      <c r="B114" s="93"/>
      <c r="C114" s="93"/>
      <c r="D114" s="1">
        <v>25290</v>
      </c>
      <c r="E114" s="1">
        <v>25370</v>
      </c>
      <c r="F114" s="1"/>
      <c r="G114" s="1"/>
      <c r="H114" s="1">
        <f t="shared" si="4"/>
        <v>80</v>
      </c>
      <c r="I114" s="1"/>
    </row>
    <row r="115" spans="2:9">
      <c r="B115" s="93"/>
      <c r="C115" s="93"/>
      <c r="D115" s="1">
        <v>25290</v>
      </c>
      <c r="E115" s="1">
        <v>25370</v>
      </c>
      <c r="F115" s="1"/>
      <c r="G115" s="1"/>
      <c r="H115" s="1">
        <f t="shared" si="4"/>
        <v>80</v>
      </c>
      <c r="I115" s="1"/>
    </row>
    <row r="116" spans="2:9">
      <c r="B116" s="93"/>
      <c r="C116" s="93"/>
      <c r="D116" s="1">
        <v>25290</v>
      </c>
      <c r="E116" s="1">
        <v>25370</v>
      </c>
      <c r="F116" s="1"/>
      <c r="G116" s="1"/>
      <c r="H116" s="1">
        <f t="shared" si="4"/>
        <v>80</v>
      </c>
      <c r="I116" s="1"/>
    </row>
    <row r="117" spans="2:9">
      <c r="B117" s="93"/>
      <c r="C117" s="93"/>
      <c r="D117" s="1">
        <v>25200</v>
      </c>
      <c r="E117" s="1">
        <v>25340</v>
      </c>
      <c r="F117" s="1"/>
      <c r="G117" s="1"/>
      <c r="H117" s="1">
        <f t="shared" si="4"/>
        <v>140</v>
      </c>
      <c r="I117" s="1"/>
    </row>
    <row r="118" spans="2:9">
      <c r="B118" s="93"/>
      <c r="C118" s="93"/>
      <c r="D118" s="1">
        <v>25200</v>
      </c>
      <c r="E118" s="1">
        <v>25340</v>
      </c>
      <c r="F118" s="1"/>
      <c r="G118" s="1"/>
      <c r="H118" s="1">
        <f t="shared" si="4"/>
        <v>140</v>
      </c>
      <c r="I118" s="1"/>
    </row>
    <row r="119" spans="2:9">
      <c r="B119" s="93"/>
      <c r="C119" s="93"/>
      <c r="D119" s="1">
        <v>25150</v>
      </c>
      <c r="E119" s="1">
        <v>25340</v>
      </c>
      <c r="F119" s="1"/>
      <c r="G119" s="1"/>
      <c r="H119" s="1">
        <f t="shared" si="4"/>
        <v>190</v>
      </c>
      <c r="I119" s="1"/>
    </row>
    <row r="120" spans="2:9">
      <c r="B120" s="94"/>
      <c r="C120" s="94"/>
      <c r="D120" s="1">
        <v>25130</v>
      </c>
      <c r="E120" s="1">
        <v>25340</v>
      </c>
      <c r="F120" s="1"/>
      <c r="G120" s="1"/>
      <c r="H120" s="1">
        <f t="shared" si="4"/>
        <v>210</v>
      </c>
      <c r="I120" s="1"/>
    </row>
    <row r="121" spans="2:9">
      <c r="B121" s="92" t="s">
        <v>506</v>
      </c>
      <c r="C121" s="92" t="s">
        <v>484</v>
      </c>
      <c r="D121" s="1">
        <v>25000</v>
      </c>
      <c r="E121" s="1">
        <v>25280</v>
      </c>
      <c r="F121" s="1"/>
      <c r="G121" s="1"/>
      <c r="H121" s="1">
        <f t="shared" si="4"/>
        <v>280</v>
      </c>
      <c r="I121" s="1"/>
    </row>
    <row r="122" spans="2:9">
      <c r="B122" s="93"/>
      <c r="C122" s="93"/>
      <c r="D122" s="1">
        <v>25000</v>
      </c>
      <c r="E122" s="1">
        <v>25280</v>
      </c>
      <c r="F122" s="1"/>
      <c r="G122" s="1"/>
      <c r="H122" s="1">
        <f t="shared" si="4"/>
        <v>280</v>
      </c>
      <c r="I122" s="1"/>
    </row>
    <row r="123" spans="2:9">
      <c r="B123" s="93"/>
      <c r="C123" s="93"/>
      <c r="D123" s="1">
        <v>24900</v>
      </c>
      <c r="E123" s="1">
        <v>25280</v>
      </c>
      <c r="F123" s="1"/>
      <c r="G123" s="1"/>
      <c r="H123" s="1">
        <f t="shared" si="4"/>
        <v>380</v>
      </c>
      <c r="I123" s="1"/>
    </row>
    <row r="124" spans="2:9">
      <c r="B124" s="93"/>
      <c r="C124" s="93"/>
      <c r="D124" s="1">
        <v>24880</v>
      </c>
      <c r="E124" s="1">
        <v>24980</v>
      </c>
      <c r="F124" s="1"/>
      <c r="G124" s="1"/>
      <c r="H124" s="1">
        <f t="shared" si="4"/>
        <v>100</v>
      </c>
      <c r="I124" s="1"/>
    </row>
    <row r="125" spans="2:9">
      <c r="B125" s="94"/>
      <c r="C125" s="94"/>
      <c r="D125" s="1">
        <v>24880</v>
      </c>
      <c r="E125" s="1">
        <v>24980</v>
      </c>
      <c r="F125" s="1"/>
      <c r="G125" s="1"/>
      <c r="H125" s="1">
        <f t="shared" si="4"/>
        <v>100</v>
      </c>
      <c r="I125" s="1"/>
    </row>
    <row r="126" spans="2:9">
      <c r="B126" s="92" t="s">
        <v>507</v>
      </c>
      <c r="C126" s="92" t="s">
        <v>484</v>
      </c>
      <c r="D126" s="1">
        <v>24910</v>
      </c>
      <c r="E126" s="1">
        <v>25030</v>
      </c>
      <c r="F126" s="1"/>
      <c r="G126" s="1"/>
      <c r="H126" s="1">
        <f t="shared" si="4"/>
        <v>120</v>
      </c>
      <c r="I126" s="1"/>
    </row>
    <row r="127" spans="2:9">
      <c r="B127" s="94"/>
      <c r="C127" s="94"/>
      <c r="D127" s="1">
        <v>24910</v>
      </c>
      <c r="E127" s="1">
        <v>25030</v>
      </c>
      <c r="F127" s="1"/>
      <c r="G127" s="1"/>
      <c r="H127" s="1">
        <f t="shared" si="4"/>
        <v>120</v>
      </c>
      <c r="I127" s="1"/>
    </row>
    <row r="128" spans="2:9">
      <c r="B128" s="92" t="s">
        <v>509</v>
      </c>
      <c r="C128" s="92" t="s">
        <v>484</v>
      </c>
      <c r="D128" s="1">
        <v>24800</v>
      </c>
      <c r="E128" s="1">
        <v>24950</v>
      </c>
      <c r="F128" s="1"/>
      <c r="G128" s="1"/>
      <c r="H128" s="1">
        <f t="shared" si="4"/>
        <v>150</v>
      </c>
      <c r="I128" s="1"/>
    </row>
    <row r="129" spans="2:9">
      <c r="B129" s="94"/>
      <c r="C129" s="94"/>
      <c r="D129" s="1">
        <v>24800</v>
      </c>
      <c r="E129" s="1">
        <v>24950</v>
      </c>
      <c r="F129" s="1"/>
      <c r="G129" s="1"/>
      <c r="H129" s="1">
        <f t="shared" si="4"/>
        <v>150</v>
      </c>
      <c r="I129" s="1"/>
    </row>
    <row r="130" spans="2:9">
      <c r="B130" s="92" t="s">
        <v>510</v>
      </c>
      <c r="C130" s="92" t="s">
        <v>511</v>
      </c>
      <c r="D130" s="1">
        <v>24950</v>
      </c>
      <c r="E130" s="1">
        <v>25000</v>
      </c>
      <c r="F130" s="1"/>
      <c r="G130" s="1"/>
      <c r="H130" s="1">
        <f t="shared" si="4"/>
        <v>50</v>
      </c>
      <c r="I130" s="1"/>
    </row>
    <row r="131" spans="2:9">
      <c r="B131" s="94"/>
      <c r="C131" s="94"/>
      <c r="D131" s="1">
        <v>24950</v>
      </c>
      <c r="E131" s="1">
        <v>25000</v>
      </c>
      <c r="F131" s="1"/>
      <c r="G131" s="1"/>
      <c r="H131" s="1">
        <f t="shared" si="4"/>
        <v>50</v>
      </c>
      <c r="I131" s="1"/>
    </row>
    <row r="132" spans="2:9">
      <c r="B132" s="92" t="s">
        <v>512</v>
      </c>
      <c r="C132" s="92" t="s">
        <v>511</v>
      </c>
      <c r="D132" s="1">
        <v>25050</v>
      </c>
      <c r="E132" s="1"/>
      <c r="F132" s="1">
        <v>25220</v>
      </c>
      <c r="G132" s="1"/>
      <c r="H132" s="1">
        <f>F132-D132</f>
        <v>170</v>
      </c>
      <c r="I132" s="1"/>
    </row>
    <row r="133" spans="2:9">
      <c r="B133" s="93"/>
      <c r="C133" s="93"/>
      <c r="D133" s="1">
        <v>25050</v>
      </c>
      <c r="E133" s="1"/>
      <c r="F133" s="1">
        <v>25300</v>
      </c>
      <c r="G133" s="1"/>
      <c r="H133" s="1">
        <f t="shared" ref="H133:H134" si="5">F133-D133</f>
        <v>250</v>
      </c>
      <c r="I133" s="1"/>
    </row>
    <row r="134" spans="2:9">
      <c r="B134" s="93"/>
      <c r="C134" s="93"/>
      <c r="D134" s="1">
        <v>25050</v>
      </c>
      <c r="E134" s="1"/>
      <c r="F134" s="1">
        <v>25350</v>
      </c>
      <c r="G134" s="1"/>
      <c r="H134" s="1">
        <f t="shared" si="5"/>
        <v>300</v>
      </c>
      <c r="I134" s="1"/>
    </row>
    <row r="135" spans="2:9">
      <c r="B135" s="93"/>
      <c r="C135" s="93"/>
      <c r="D135" s="1">
        <v>25350</v>
      </c>
      <c r="E135" s="1">
        <v>25380</v>
      </c>
      <c r="F135" s="1"/>
      <c r="G135" s="1"/>
      <c r="H135" s="1">
        <f>E135-D135</f>
        <v>30</v>
      </c>
      <c r="I135" s="1"/>
    </row>
    <row r="136" spans="2:9">
      <c r="B136" s="94"/>
      <c r="C136" s="94"/>
      <c r="D136" s="1"/>
      <c r="E136" s="1">
        <v>25380</v>
      </c>
      <c r="F136" s="1"/>
      <c r="G136" s="1">
        <v>25400</v>
      </c>
      <c r="H136" s="1">
        <f>E136-G136</f>
        <v>-20</v>
      </c>
      <c r="I136" s="1"/>
    </row>
    <row r="137" spans="2:9">
      <c r="B137" s="92" t="s">
        <v>516</v>
      </c>
      <c r="C137" s="92" t="s">
        <v>511</v>
      </c>
      <c r="D137" s="1">
        <v>25500</v>
      </c>
      <c r="E137" s="1"/>
      <c r="F137" s="1">
        <v>25650</v>
      </c>
      <c r="G137" s="1"/>
      <c r="H137" s="1">
        <f>F137-D137</f>
        <v>150</v>
      </c>
      <c r="I137" s="1"/>
    </row>
    <row r="138" spans="2:9">
      <c r="B138" s="93"/>
      <c r="C138" s="93"/>
      <c r="D138" s="1">
        <v>25500</v>
      </c>
      <c r="E138" s="1"/>
      <c r="F138" s="1">
        <v>25750</v>
      </c>
      <c r="G138" s="1"/>
      <c r="H138" s="1">
        <f>F138-D138</f>
        <v>250</v>
      </c>
      <c r="I138" s="1"/>
    </row>
    <row r="139" spans="2:9">
      <c r="B139" s="94"/>
      <c r="C139" s="94"/>
      <c r="D139" s="1">
        <v>25755</v>
      </c>
      <c r="E139" s="1"/>
      <c r="F139" s="1"/>
      <c r="G139" s="1">
        <v>25735</v>
      </c>
      <c r="H139" s="1">
        <f>G139-D139</f>
        <v>-20</v>
      </c>
      <c r="I139" s="1"/>
    </row>
    <row r="140" spans="2:9">
      <c r="B140" s="92" t="s">
        <v>517</v>
      </c>
      <c r="C140" s="92" t="s">
        <v>511</v>
      </c>
      <c r="D140" s="1">
        <v>25750</v>
      </c>
      <c r="E140" s="1"/>
      <c r="F140" s="1"/>
      <c r="G140" s="1">
        <v>25725</v>
      </c>
      <c r="H140" s="1">
        <f>G140-D140</f>
        <v>-25</v>
      </c>
      <c r="I140" s="1"/>
    </row>
    <row r="141" spans="2:9">
      <c r="B141" s="93"/>
      <c r="C141" s="93"/>
      <c r="D141" s="1">
        <v>25750</v>
      </c>
      <c r="E141" s="1"/>
      <c r="F141" s="1"/>
      <c r="G141" s="1">
        <v>25725</v>
      </c>
      <c r="H141" s="1">
        <f>G141-D141</f>
        <v>-25</v>
      </c>
      <c r="I141" s="1"/>
    </row>
    <row r="142" spans="2:9">
      <c r="B142" s="93"/>
      <c r="C142" s="93"/>
      <c r="D142" s="1">
        <v>25570</v>
      </c>
      <c r="E142" s="1">
        <v>25650</v>
      </c>
      <c r="F142" s="1"/>
      <c r="G142" s="1"/>
      <c r="H142" s="1">
        <f>E142-D142</f>
        <v>80</v>
      </c>
      <c r="I142" s="1"/>
    </row>
    <row r="143" spans="2:9">
      <c r="B143" s="93"/>
      <c r="C143" s="93"/>
      <c r="D143" s="1">
        <v>25535</v>
      </c>
      <c r="E143" s="1">
        <v>25650</v>
      </c>
      <c r="F143" s="1"/>
      <c r="G143" s="1"/>
      <c r="H143" s="1">
        <f>E143-D143</f>
        <v>115</v>
      </c>
      <c r="I143" s="1"/>
    </row>
    <row r="144" spans="2:9">
      <c r="B144" s="93"/>
      <c r="C144" s="93"/>
      <c r="D144" s="1">
        <v>25515</v>
      </c>
      <c r="E144" s="1">
        <v>25545</v>
      </c>
      <c r="F144" s="1"/>
      <c r="G144" s="1"/>
      <c r="H144" s="1">
        <f>E144-D144</f>
        <v>30</v>
      </c>
      <c r="I144" s="1"/>
    </row>
    <row r="145" spans="2:9">
      <c r="B145" s="93"/>
      <c r="C145" s="93"/>
      <c r="D145" s="1">
        <v>25520</v>
      </c>
      <c r="E145" s="1">
        <v>25570</v>
      </c>
      <c r="F145" s="1"/>
      <c r="G145" s="1"/>
      <c r="H145" s="1">
        <f>E145-D145</f>
        <v>50</v>
      </c>
      <c r="I145" s="1"/>
    </row>
    <row r="146" spans="2:9">
      <c r="B146" s="93"/>
      <c r="C146" s="93"/>
      <c r="D146" s="1">
        <v>25416</v>
      </c>
      <c r="E146" s="1"/>
      <c r="F146" s="1">
        <v>25470</v>
      </c>
      <c r="G146" s="1"/>
      <c r="H146" s="1">
        <f>F146-D146</f>
        <v>54</v>
      </c>
      <c r="I146" s="1"/>
    </row>
    <row r="147" spans="2:9">
      <c r="B147" s="94"/>
      <c r="C147" s="94"/>
      <c r="D147" s="1">
        <v>25425</v>
      </c>
      <c r="E147" s="1"/>
      <c r="F147" s="1">
        <v>25470</v>
      </c>
      <c r="G147" s="1"/>
      <c r="H147" s="1">
        <f>F147-D147</f>
        <v>45</v>
      </c>
      <c r="I147" s="1"/>
    </row>
    <row r="148" spans="2:9">
      <c r="B148" s="92" t="s">
        <v>518</v>
      </c>
      <c r="C148" s="92" t="s">
        <v>511</v>
      </c>
      <c r="D148" s="1">
        <v>25085</v>
      </c>
      <c r="E148" s="1"/>
      <c r="F148" s="1">
        <v>25130</v>
      </c>
      <c r="G148" s="1"/>
      <c r="H148" s="1">
        <f>F148-D148</f>
        <v>45</v>
      </c>
      <c r="I148" s="1"/>
    </row>
    <row r="149" spans="2:9">
      <c r="B149" s="93"/>
      <c r="C149" s="93"/>
      <c r="D149" s="1">
        <v>25085</v>
      </c>
      <c r="E149" s="1"/>
      <c r="F149" s="1">
        <v>25149</v>
      </c>
      <c r="G149" s="1"/>
      <c r="H149" s="1">
        <f>F149-D149</f>
        <v>64</v>
      </c>
      <c r="I149" s="1"/>
    </row>
    <row r="150" spans="2:9">
      <c r="B150" s="93"/>
      <c r="C150" s="93"/>
      <c r="D150" s="1">
        <v>25085</v>
      </c>
      <c r="E150" s="1"/>
      <c r="F150" s="1"/>
      <c r="G150" s="1">
        <v>25080</v>
      </c>
      <c r="H150" s="1">
        <f>G150-D150</f>
        <v>-5</v>
      </c>
      <c r="I150" s="1"/>
    </row>
    <row r="151" spans="2:9">
      <c r="B151" s="93"/>
      <c r="C151" s="93"/>
      <c r="D151" s="1">
        <v>25015</v>
      </c>
      <c r="E151" s="1">
        <v>25077</v>
      </c>
      <c r="F151" s="1"/>
      <c r="G151" s="1"/>
      <c r="H151" s="1">
        <f>E151-D151</f>
        <v>62</v>
      </c>
      <c r="I151" s="1"/>
    </row>
    <row r="152" spans="2:9">
      <c r="B152" s="93"/>
      <c r="C152" s="93"/>
      <c r="D152" s="1">
        <v>25019</v>
      </c>
      <c r="E152" s="1">
        <v>25077</v>
      </c>
      <c r="F152" s="1"/>
      <c r="G152" s="1"/>
      <c r="H152" s="1">
        <f t="shared" ref="H152:H153" si="6">E152-D152</f>
        <v>58</v>
      </c>
      <c r="I152" s="1"/>
    </row>
    <row r="153" spans="2:9">
      <c r="B153" s="93"/>
      <c r="C153" s="93"/>
      <c r="D153" s="1">
        <v>25025</v>
      </c>
      <c r="E153" s="1">
        <v>25077</v>
      </c>
      <c r="F153" s="1"/>
      <c r="G153" s="1"/>
      <c r="H153" s="1">
        <f t="shared" si="6"/>
        <v>52</v>
      </c>
      <c r="I153" s="1"/>
    </row>
    <row r="154" spans="2:9">
      <c r="B154" s="93"/>
      <c r="C154" s="93"/>
      <c r="D154" s="1"/>
      <c r="E154" s="1">
        <v>25055</v>
      </c>
      <c r="F154" s="1"/>
      <c r="G154" s="1">
        <v>25080</v>
      </c>
      <c r="H154" s="1">
        <f>E154-G154</f>
        <v>-25</v>
      </c>
      <c r="I154" s="1"/>
    </row>
    <row r="155" spans="2:9">
      <c r="B155" s="93"/>
      <c r="C155" s="93"/>
      <c r="D155" s="1"/>
      <c r="E155" s="1">
        <v>25055</v>
      </c>
      <c r="F155" s="1"/>
      <c r="G155" s="1">
        <v>25080</v>
      </c>
      <c r="H155" s="1">
        <f>E155-G155</f>
        <v>-25</v>
      </c>
      <c r="I155" s="1"/>
    </row>
    <row r="156" spans="2:9">
      <c r="B156" s="93"/>
      <c r="C156" s="93"/>
      <c r="D156" s="1">
        <v>25115</v>
      </c>
      <c r="E156" s="1"/>
      <c r="F156" s="1">
        <v>25165</v>
      </c>
      <c r="G156" s="1"/>
      <c r="H156" s="1">
        <f>F156-D156</f>
        <v>50</v>
      </c>
      <c r="I156" s="1"/>
    </row>
    <row r="157" spans="2:9">
      <c r="B157" s="93"/>
      <c r="C157" s="93"/>
      <c r="D157" s="1">
        <v>25115</v>
      </c>
      <c r="E157" s="1"/>
      <c r="F157" s="1">
        <v>25170</v>
      </c>
      <c r="G157" s="1"/>
      <c r="H157" s="1">
        <f t="shared" ref="H157:H160" si="7">F157-D157</f>
        <v>55</v>
      </c>
      <c r="I157" s="1"/>
    </row>
    <row r="158" spans="2:9">
      <c r="B158" s="93"/>
      <c r="C158" s="93"/>
      <c r="D158" s="1">
        <v>25115</v>
      </c>
      <c r="E158" s="1"/>
      <c r="F158" s="1">
        <v>25200</v>
      </c>
      <c r="G158" s="1"/>
      <c r="H158" s="1">
        <f t="shared" si="7"/>
        <v>85</v>
      </c>
      <c r="I158" s="1"/>
    </row>
    <row r="159" spans="2:9">
      <c r="B159" s="93"/>
      <c r="C159" s="93"/>
      <c r="D159" s="1">
        <v>25220</v>
      </c>
      <c r="E159" s="1"/>
      <c r="F159" s="1">
        <v>25251</v>
      </c>
      <c r="G159" s="1"/>
      <c r="H159" s="1">
        <f t="shared" si="7"/>
        <v>31</v>
      </c>
      <c r="I159" s="1"/>
    </row>
    <row r="160" spans="2:9">
      <c r="B160" s="94"/>
      <c r="C160" s="94"/>
      <c r="D160" s="1">
        <v>25220</v>
      </c>
      <c r="E160" s="1"/>
      <c r="F160" s="1">
        <v>25251</v>
      </c>
      <c r="G160" s="1"/>
      <c r="H160" s="1">
        <f t="shared" si="7"/>
        <v>31</v>
      </c>
      <c r="I160" s="1"/>
    </row>
    <row r="161" spans="2:11">
      <c r="B161" s="1"/>
      <c r="C161" s="1"/>
      <c r="D161" s="1"/>
      <c r="E161" s="1"/>
      <c r="F161" s="1"/>
      <c r="G161" s="1"/>
      <c r="H161" s="5">
        <f>SUM(H65:H160)</f>
        <v>13192</v>
      </c>
      <c r="I161" s="5">
        <f>H161*40</f>
        <v>527680</v>
      </c>
    </row>
    <row r="164" spans="2:11">
      <c r="B164" s="5" t="s">
        <v>61</v>
      </c>
      <c r="C164" s="5">
        <v>2018</v>
      </c>
      <c r="D164" s="1"/>
      <c r="E164" s="1"/>
      <c r="F164" s="1"/>
      <c r="G164" s="1"/>
      <c r="H164" s="1"/>
      <c r="I164" s="1"/>
      <c r="J164" s="95" t="s">
        <v>527</v>
      </c>
      <c r="K164" s="96"/>
    </row>
    <row r="165" spans="2:11">
      <c r="B165" s="3"/>
      <c r="C165" s="3"/>
      <c r="D165" s="3"/>
      <c r="E165" s="3"/>
      <c r="F165" s="3"/>
      <c r="G165" s="3"/>
      <c r="H165" s="3" t="s">
        <v>4</v>
      </c>
      <c r="I165" s="3"/>
      <c r="J165" s="97"/>
      <c r="K165" s="98"/>
    </row>
    <row r="166" spans="2:11">
      <c r="B166" s="4" t="s">
        <v>0</v>
      </c>
      <c r="C166" s="4" t="s">
        <v>5</v>
      </c>
      <c r="D166" s="4" t="s">
        <v>2</v>
      </c>
      <c r="E166" s="4" t="s">
        <v>6</v>
      </c>
      <c r="F166" s="4" t="s">
        <v>3</v>
      </c>
      <c r="G166" s="4" t="s">
        <v>7</v>
      </c>
      <c r="H166" s="4" t="s">
        <v>8</v>
      </c>
      <c r="I166" s="4" t="s">
        <v>9</v>
      </c>
      <c r="J166" s="76" t="s">
        <v>525</v>
      </c>
      <c r="K166" s="77" t="s">
        <v>526</v>
      </c>
    </row>
    <row r="167" spans="2:11">
      <c r="B167" s="92" t="s">
        <v>519</v>
      </c>
      <c r="C167" s="92" t="s">
        <v>521</v>
      </c>
      <c r="D167" s="1">
        <v>25180</v>
      </c>
      <c r="E167" s="1"/>
      <c r="F167" s="1">
        <v>25265</v>
      </c>
      <c r="G167" s="1"/>
      <c r="H167" s="1">
        <f>F167-D167</f>
        <v>85</v>
      </c>
      <c r="I167" s="1"/>
      <c r="J167" s="1"/>
      <c r="K167" s="1"/>
    </row>
    <row r="168" spans="2:11">
      <c r="B168" s="93"/>
      <c r="C168" s="93"/>
      <c r="D168" s="1">
        <v>25180</v>
      </c>
      <c r="E168" s="1"/>
      <c r="F168" s="1">
        <v>25240</v>
      </c>
      <c r="G168" s="1"/>
      <c r="H168" s="1">
        <f>F168-D168</f>
        <v>60</v>
      </c>
      <c r="I168" s="1"/>
      <c r="J168" s="1"/>
      <c r="K168" s="1"/>
    </row>
    <row r="169" spans="2:11">
      <c r="B169" s="93"/>
      <c r="C169" s="93"/>
      <c r="D169" s="1">
        <v>25098</v>
      </c>
      <c r="E169" s="1">
        <v>25130</v>
      </c>
      <c r="F169" s="1"/>
      <c r="G169" s="1"/>
      <c r="H169" s="1">
        <f>E169-D169</f>
        <v>32</v>
      </c>
      <c r="I169" s="1"/>
      <c r="J169" s="1"/>
      <c r="K169" s="1"/>
    </row>
    <row r="170" spans="2:11">
      <c r="B170" s="93"/>
      <c r="C170" s="93"/>
      <c r="D170" s="1">
        <v>25100</v>
      </c>
      <c r="E170" s="1">
        <v>25130</v>
      </c>
      <c r="F170" s="1"/>
      <c r="G170" s="1"/>
      <c r="H170" s="1">
        <f>E170-D170</f>
        <v>30</v>
      </c>
      <c r="I170" s="1"/>
      <c r="J170" s="1"/>
      <c r="K170" s="1"/>
    </row>
    <row r="171" spans="2:11">
      <c r="B171" s="93"/>
      <c r="C171" s="93"/>
      <c r="D171" s="1">
        <v>25139</v>
      </c>
      <c r="E171" s="1"/>
      <c r="F171" s="1">
        <v>25187</v>
      </c>
      <c r="G171" s="1"/>
      <c r="H171" s="1">
        <f>F171-D171</f>
        <v>48</v>
      </c>
      <c r="I171" s="1"/>
      <c r="J171" s="1"/>
      <c r="K171" s="1"/>
    </row>
    <row r="172" spans="2:11">
      <c r="B172" s="93"/>
      <c r="C172" s="93"/>
      <c r="D172" s="1">
        <v>25139</v>
      </c>
      <c r="E172" s="1"/>
      <c r="F172" s="1">
        <v>25196</v>
      </c>
      <c r="G172" s="1"/>
      <c r="H172" s="1">
        <f>F172-D172</f>
        <v>57</v>
      </c>
      <c r="I172" s="1"/>
      <c r="J172" s="1"/>
      <c r="K172" s="1"/>
    </row>
    <row r="173" spans="2:11">
      <c r="B173" s="93"/>
      <c r="C173" s="93"/>
      <c r="D173" s="1">
        <v>24965</v>
      </c>
      <c r="E173" s="1">
        <v>25045</v>
      </c>
      <c r="F173" s="1"/>
      <c r="G173" s="1"/>
      <c r="H173" s="1">
        <f>E173-D173</f>
        <v>80</v>
      </c>
      <c r="I173" s="1"/>
      <c r="J173" s="1"/>
      <c r="K173" s="1"/>
    </row>
    <row r="174" spans="2:11">
      <c r="B174" s="94"/>
      <c r="C174" s="94"/>
      <c r="D174" s="1">
        <v>24935</v>
      </c>
      <c r="E174" s="1">
        <v>25045</v>
      </c>
      <c r="F174" s="1"/>
      <c r="G174" s="1"/>
      <c r="H174" s="1">
        <f>E174-D174</f>
        <v>110</v>
      </c>
      <c r="I174" s="1"/>
      <c r="J174" s="5">
        <f>H167+H168+H169+H170+H171+H172+H173+H174</f>
        <v>502</v>
      </c>
      <c r="K174" s="5">
        <f>J174*40</f>
        <v>20080</v>
      </c>
    </row>
    <row r="175" spans="2:11">
      <c r="B175" s="92" t="s">
        <v>522</v>
      </c>
      <c r="C175" s="92" t="s">
        <v>521</v>
      </c>
      <c r="D175" s="1">
        <v>24728</v>
      </c>
      <c r="E175" s="1">
        <v>24743</v>
      </c>
      <c r="F175" s="1"/>
      <c r="G175" s="1"/>
      <c r="H175" s="1">
        <f>E175-D175</f>
        <v>15</v>
      </c>
      <c r="I175" s="1"/>
      <c r="J175" s="5"/>
      <c r="K175" s="5"/>
    </row>
    <row r="176" spans="2:11">
      <c r="B176" s="93"/>
      <c r="C176" s="93"/>
      <c r="D176" s="1">
        <v>24728</v>
      </c>
      <c r="E176" s="1">
        <v>24810</v>
      </c>
      <c r="F176" s="1"/>
      <c r="G176" s="1"/>
      <c r="H176" s="1">
        <f t="shared" ref="H176:H180" si="8">E176-D176</f>
        <v>82</v>
      </c>
      <c r="I176" s="1"/>
      <c r="J176" s="5"/>
      <c r="K176" s="5"/>
    </row>
    <row r="177" spans="2:11">
      <c r="B177" s="93"/>
      <c r="C177" s="93"/>
      <c r="D177" s="1">
        <v>24750</v>
      </c>
      <c r="E177" s="1">
        <v>24870</v>
      </c>
      <c r="F177" s="1"/>
      <c r="G177" s="1"/>
      <c r="H177" s="1">
        <f t="shared" si="8"/>
        <v>120</v>
      </c>
      <c r="I177" s="1"/>
      <c r="J177" s="5"/>
      <c r="K177" s="5"/>
    </row>
    <row r="178" spans="2:11">
      <c r="B178" s="93"/>
      <c r="C178" s="93"/>
      <c r="D178" s="1">
        <v>24796</v>
      </c>
      <c r="E178" s="1">
        <v>24870</v>
      </c>
      <c r="F178" s="1"/>
      <c r="G178" s="1"/>
      <c r="H178" s="1">
        <f t="shared" si="8"/>
        <v>74</v>
      </c>
      <c r="I178" s="1"/>
      <c r="J178" s="5"/>
      <c r="K178" s="5"/>
    </row>
    <row r="179" spans="2:11">
      <c r="B179" s="93"/>
      <c r="C179" s="93"/>
      <c r="D179" s="1">
        <v>24790</v>
      </c>
      <c r="E179" s="1">
        <v>24854</v>
      </c>
      <c r="F179" s="1"/>
      <c r="G179" s="1"/>
      <c r="H179" s="1">
        <f t="shared" si="8"/>
        <v>64</v>
      </c>
      <c r="I179" s="1"/>
      <c r="J179" s="5"/>
      <c r="K179" s="5"/>
    </row>
    <row r="180" spans="2:11">
      <c r="B180" s="94"/>
      <c r="C180" s="94"/>
      <c r="D180" s="1">
        <v>24840</v>
      </c>
      <c r="E180" s="1">
        <v>24854</v>
      </c>
      <c r="F180" s="1"/>
      <c r="G180" s="1"/>
      <c r="H180" s="1">
        <f t="shared" si="8"/>
        <v>14</v>
      </c>
      <c r="I180" s="1"/>
      <c r="J180" s="5">
        <f>H175+H176+H177+H178+H179+H180</f>
        <v>369</v>
      </c>
      <c r="K180" s="5">
        <f>J180*40</f>
        <v>14760</v>
      </c>
    </row>
    <row r="181" spans="2:11">
      <c r="B181" s="92" t="s">
        <v>523</v>
      </c>
      <c r="C181" s="92" t="s">
        <v>521</v>
      </c>
      <c r="D181" s="1">
        <v>25043</v>
      </c>
      <c r="E181" s="1"/>
      <c r="F181" s="1">
        <v>25081</v>
      </c>
      <c r="G181" s="1"/>
      <c r="H181" s="1">
        <f>F181-D181</f>
        <v>38</v>
      </c>
      <c r="I181" s="1"/>
      <c r="J181" s="1"/>
      <c r="K181" s="1"/>
    </row>
    <row r="182" spans="2:11">
      <c r="B182" s="93"/>
      <c r="C182" s="93"/>
      <c r="D182" s="1">
        <v>25043</v>
      </c>
      <c r="E182" s="1"/>
      <c r="F182" s="1">
        <v>25081</v>
      </c>
      <c r="G182" s="1"/>
      <c r="H182" s="1">
        <f t="shared" ref="H182:H183" si="9">F182-D182</f>
        <v>38</v>
      </c>
      <c r="I182" s="1"/>
      <c r="J182" s="1"/>
      <c r="K182" s="1"/>
    </row>
    <row r="183" spans="2:11">
      <c r="B183" s="93"/>
      <c r="C183" s="93"/>
      <c r="D183" s="1">
        <v>25043</v>
      </c>
      <c r="E183" s="1"/>
      <c r="F183" s="1">
        <v>25081</v>
      </c>
      <c r="G183" s="1"/>
      <c r="H183" s="1">
        <f t="shared" si="9"/>
        <v>38</v>
      </c>
      <c r="I183" s="1"/>
      <c r="J183" s="1"/>
      <c r="K183" s="1"/>
    </row>
    <row r="184" spans="2:11">
      <c r="B184" s="93"/>
      <c r="C184" s="93"/>
      <c r="D184" s="1">
        <v>24940</v>
      </c>
      <c r="E184" s="1">
        <v>24995</v>
      </c>
      <c r="F184" s="1"/>
      <c r="G184" s="1"/>
      <c r="H184" s="1">
        <f>E184-D184</f>
        <v>55</v>
      </c>
      <c r="I184" s="1"/>
      <c r="J184" s="1"/>
      <c r="K184" s="1"/>
    </row>
    <row r="185" spans="2:11">
      <c r="B185" s="93"/>
      <c r="C185" s="93"/>
      <c r="D185" s="1">
        <v>24926</v>
      </c>
      <c r="E185" s="1">
        <v>24995</v>
      </c>
      <c r="F185" s="1"/>
      <c r="G185" s="1"/>
      <c r="H185" s="1">
        <f t="shared" ref="H185:H199" si="10">E185-D185</f>
        <v>69</v>
      </c>
      <c r="I185" s="1"/>
      <c r="J185" s="1"/>
      <c r="K185" s="1"/>
    </row>
    <row r="186" spans="2:11">
      <c r="B186" s="93"/>
      <c r="C186" s="93"/>
      <c r="D186" s="1">
        <v>24907</v>
      </c>
      <c r="E186" s="1">
        <v>24995</v>
      </c>
      <c r="F186" s="1"/>
      <c r="G186" s="1"/>
      <c r="H186" s="1">
        <f t="shared" si="10"/>
        <v>88</v>
      </c>
      <c r="I186" s="1"/>
      <c r="J186" s="1"/>
      <c r="K186" s="1"/>
    </row>
    <row r="187" spans="2:11">
      <c r="B187" s="93"/>
      <c r="C187" s="93"/>
      <c r="D187" s="1">
        <v>24878</v>
      </c>
      <c r="E187" s="1">
        <v>24910</v>
      </c>
      <c r="F187" s="1"/>
      <c r="G187" s="1"/>
      <c r="H187" s="1">
        <f t="shared" si="10"/>
        <v>32</v>
      </c>
      <c r="I187" s="1"/>
      <c r="J187" s="1"/>
      <c r="K187" s="1"/>
    </row>
    <row r="188" spans="2:11">
      <c r="B188" s="93"/>
      <c r="C188" s="93"/>
      <c r="D188" s="1">
        <v>24820</v>
      </c>
      <c r="E188" s="1">
        <v>24910</v>
      </c>
      <c r="F188" s="1"/>
      <c r="G188" s="1"/>
      <c r="H188" s="1">
        <f t="shared" si="10"/>
        <v>90</v>
      </c>
      <c r="I188" s="1"/>
      <c r="J188" s="1"/>
      <c r="K188" s="1"/>
    </row>
    <row r="189" spans="2:11">
      <c r="B189" s="94"/>
      <c r="C189" s="94"/>
      <c r="D189" s="1">
        <v>24720</v>
      </c>
      <c r="E189" s="1">
        <v>24910</v>
      </c>
      <c r="F189" s="1"/>
      <c r="G189" s="1"/>
      <c r="H189" s="1">
        <f t="shared" si="10"/>
        <v>190</v>
      </c>
      <c r="I189" s="1"/>
      <c r="J189" s="5">
        <f>H181+H182+H183+H184+H185+H186+H187+H188+H189</f>
        <v>638</v>
      </c>
      <c r="K189" s="5">
        <f>J189*40</f>
        <v>25520</v>
      </c>
    </row>
    <row r="190" spans="2:11">
      <c r="B190" s="92" t="s">
        <v>524</v>
      </c>
      <c r="C190" s="92" t="s">
        <v>521</v>
      </c>
      <c r="D190" s="1">
        <v>24288</v>
      </c>
      <c r="E190" s="1">
        <v>24350</v>
      </c>
      <c r="F190" s="1"/>
      <c r="G190" s="1"/>
      <c r="H190" s="1">
        <f t="shared" si="10"/>
        <v>62</v>
      </c>
      <c r="I190" s="1"/>
      <c r="J190" s="1"/>
      <c r="K190" s="1"/>
    </row>
    <row r="191" spans="2:11">
      <c r="B191" s="93"/>
      <c r="C191" s="93"/>
      <c r="D191" s="1">
        <v>24288</v>
      </c>
      <c r="E191" s="1">
        <v>24370</v>
      </c>
      <c r="F191" s="1"/>
      <c r="G191" s="1"/>
      <c r="H191" s="1">
        <f t="shared" si="10"/>
        <v>82</v>
      </c>
      <c r="I191" s="1"/>
      <c r="J191" s="1"/>
      <c r="K191" s="1"/>
    </row>
    <row r="192" spans="2:11">
      <c r="B192" s="93"/>
      <c r="C192" s="93"/>
      <c r="D192" s="1">
        <v>24307</v>
      </c>
      <c r="E192" s="1">
        <v>24400</v>
      </c>
      <c r="F192" s="1"/>
      <c r="G192" s="1"/>
      <c r="H192" s="1">
        <f t="shared" si="10"/>
        <v>93</v>
      </c>
      <c r="I192" s="1"/>
      <c r="J192" s="1"/>
      <c r="K192" s="1"/>
    </row>
    <row r="193" spans="2:11">
      <c r="B193" s="93"/>
      <c r="C193" s="93"/>
      <c r="D193" s="1">
        <v>24335</v>
      </c>
      <c r="E193" s="1">
        <v>24400</v>
      </c>
      <c r="F193" s="1"/>
      <c r="G193" s="1"/>
      <c r="H193" s="1">
        <f t="shared" si="10"/>
        <v>65</v>
      </c>
      <c r="I193" s="1"/>
      <c r="J193" s="1"/>
      <c r="K193" s="1"/>
    </row>
    <row r="194" spans="2:11">
      <c r="B194" s="93"/>
      <c r="C194" s="93"/>
      <c r="D194" s="1">
        <v>24233</v>
      </c>
      <c r="E194" s="1">
        <v>24300</v>
      </c>
      <c r="F194" s="1"/>
      <c r="G194" s="1"/>
      <c r="H194" s="1">
        <f t="shared" si="10"/>
        <v>67</v>
      </c>
      <c r="I194" s="1"/>
      <c r="J194" s="1"/>
      <c r="K194" s="1"/>
    </row>
    <row r="195" spans="2:11">
      <c r="B195" s="93"/>
      <c r="C195" s="93"/>
      <c r="D195" s="1">
        <v>24215</v>
      </c>
      <c r="E195" s="1">
        <v>24300</v>
      </c>
      <c r="F195" s="1"/>
      <c r="G195" s="1"/>
      <c r="H195" s="1">
        <f t="shared" si="10"/>
        <v>85</v>
      </c>
      <c r="I195" s="1"/>
      <c r="J195" s="1"/>
      <c r="K195" s="1"/>
    </row>
    <row r="196" spans="2:11">
      <c r="B196" s="93"/>
      <c r="C196" s="93"/>
      <c r="D196" s="1">
        <v>24267</v>
      </c>
      <c r="E196" s="1">
        <v>24309</v>
      </c>
      <c r="F196" s="1"/>
      <c r="G196" s="1"/>
      <c r="H196" s="1">
        <f t="shared" si="10"/>
        <v>42</v>
      </c>
      <c r="I196" s="1"/>
      <c r="J196" s="1"/>
      <c r="K196" s="1"/>
    </row>
    <row r="197" spans="2:11">
      <c r="B197" s="93"/>
      <c r="C197" s="93"/>
      <c r="D197" s="1">
        <v>24222</v>
      </c>
      <c r="E197" s="1">
        <v>24309</v>
      </c>
      <c r="F197" s="1"/>
      <c r="G197" s="1"/>
      <c r="H197" s="1">
        <f t="shared" si="10"/>
        <v>87</v>
      </c>
      <c r="I197" s="1"/>
      <c r="J197" s="1"/>
      <c r="K197" s="1"/>
    </row>
    <row r="198" spans="2:11">
      <c r="B198" s="93"/>
      <c r="C198" s="93"/>
      <c r="D198" s="1">
        <v>24185</v>
      </c>
      <c r="E198" s="1">
        <v>24343</v>
      </c>
      <c r="F198" s="1"/>
      <c r="G198" s="1"/>
      <c r="H198" s="1">
        <f t="shared" si="10"/>
        <v>158</v>
      </c>
      <c r="I198" s="1"/>
      <c r="J198" s="1"/>
      <c r="K198" s="1"/>
    </row>
    <row r="199" spans="2:11">
      <c r="B199" s="94"/>
      <c r="C199" s="94"/>
      <c r="D199" s="1">
        <v>24185</v>
      </c>
      <c r="E199" s="1">
        <v>24343</v>
      </c>
      <c r="F199" s="1"/>
      <c r="G199" s="1"/>
      <c r="H199" s="1">
        <f t="shared" si="10"/>
        <v>158</v>
      </c>
      <c r="I199" s="1"/>
      <c r="J199" s="5">
        <f>H190+H191+H192+H193+H194+H195+H196+H197+H198+H199</f>
        <v>899</v>
      </c>
      <c r="K199" s="5">
        <f>J199*40</f>
        <v>35960</v>
      </c>
    </row>
    <row r="200" spans="2:11">
      <c r="B200" s="92" t="s">
        <v>528</v>
      </c>
      <c r="C200" s="92" t="s">
        <v>521</v>
      </c>
      <c r="D200" s="1">
        <v>24312</v>
      </c>
      <c r="E200" s="1"/>
      <c r="F200" s="1"/>
      <c r="G200" s="1">
        <v>24300</v>
      </c>
      <c r="H200" s="1">
        <f>G200-D200</f>
        <v>-12</v>
      </c>
      <c r="I200" s="1"/>
      <c r="J200" s="1"/>
      <c r="K200" s="1"/>
    </row>
    <row r="201" spans="2:11">
      <c r="B201" s="93"/>
      <c r="C201" s="93"/>
      <c r="D201" s="1">
        <v>24312</v>
      </c>
      <c r="E201" s="1"/>
      <c r="F201" s="1"/>
      <c r="G201" s="1">
        <v>24300</v>
      </c>
      <c r="H201" s="1">
        <f>G201-D201</f>
        <v>-12</v>
      </c>
      <c r="I201" s="1"/>
      <c r="J201" s="1"/>
      <c r="K201" s="1"/>
    </row>
    <row r="202" spans="2:11">
      <c r="B202" s="93"/>
      <c r="C202" s="93"/>
      <c r="D202" s="1">
        <v>24175</v>
      </c>
      <c r="E202" s="1">
        <v>24280</v>
      </c>
      <c r="F202" s="1"/>
      <c r="G202" s="1"/>
      <c r="H202" s="1">
        <f>E202-D202</f>
        <v>105</v>
      </c>
      <c r="I202" s="1"/>
      <c r="J202" s="1"/>
      <c r="K202" s="1"/>
    </row>
    <row r="203" spans="2:11">
      <c r="B203" s="93"/>
      <c r="C203" s="93"/>
      <c r="D203" s="1">
        <v>24160</v>
      </c>
      <c r="E203" s="1">
        <v>24280</v>
      </c>
      <c r="F203" s="1"/>
      <c r="G203" s="1"/>
      <c r="H203" s="1">
        <f t="shared" ref="H203:H204" si="11">E203-D203</f>
        <v>120</v>
      </c>
      <c r="I203" s="1"/>
      <c r="J203" s="1"/>
      <c r="K203" s="1"/>
    </row>
    <row r="204" spans="2:11">
      <c r="B204" s="93"/>
      <c r="C204" s="93"/>
      <c r="D204" s="1">
        <v>24115</v>
      </c>
      <c r="E204" s="1">
        <v>24280</v>
      </c>
      <c r="F204" s="1"/>
      <c r="G204" s="1"/>
      <c r="H204" s="1">
        <f t="shared" si="11"/>
        <v>165</v>
      </c>
      <c r="I204" s="1"/>
      <c r="J204" s="1"/>
      <c r="K204" s="1"/>
    </row>
    <row r="205" spans="2:11">
      <c r="B205" s="93"/>
      <c r="C205" s="93"/>
      <c r="D205" s="1"/>
      <c r="E205" s="1">
        <v>24200</v>
      </c>
      <c r="F205" s="1"/>
      <c r="G205" s="1">
        <v>24320</v>
      </c>
      <c r="H205" s="1">
        <f>E205-G205</f>
        <v>-120</v>
      </c>
      <c r="I205" s="1"/>
      <c r="J205" s="1"/>
      <c r="K205" s="1"/>
    </row>
    <row r="206" spans="2:11">
      <c r="B206" s="93"/>
      <c r="C206" s="93"/>
      <c r="D206" s="1"/>
      <c r="E206" s="1">
        <v>24300</v>
      </c>
      <c r="F206" s="1"/>
      <c r="G206" s="1">
        <v>24320</v>
      </c>
      <c r="H206" s="1">
        <f>E206-G206</f>
        <v>-20</v>
      </c>
      <c r="I206" s="1"/>
      <c r="J206" s="1"/>
      <c r="K206" s="1"/>
    </row>
    <row r="207" spans="2:11">
      <c r="B207" s="93"/>
      <c r="C207" s="93"/>
      <c r="D207" s="1">
        <v>24245</v>
      </c>
      <c r="E207" s="1">
        <v>24320</v>
      </c>
      <c r="F207" s="1"/>
      <c r="G207" s="1"/>
      <c r="H207" s="1">
        <f>E207-D207</f>
        <v>75</v>
      </c>
      <c r="I207" s="1"/>
      <c r="J207" s="1"/>
      <c r="K207" s="1"/>
    </row>
    <row r="208" spans="2:11">
      <c r="B208" s="94"/>
      <c r="C208" s="94"/>
      <c r="D208" s="1">
        <v>24245</v>
      </c>
      <c r="E208" s="1">
        <v>24320</v>
      </c>
      <c r="F208" s="1"/>
      <c r="G208" s="1"/>
      <c r="H208" s="1">
        <f>E208-D208</f>
        <v>75</v>
      </c>
      <c r="I208" s="1"/>
      <c r="J208" s="5">
        <f>H200+H201+H202+H203+H204+H205+H206+H208</f>
        <v>301</v>
      </c>
      <c r="K208" s="5">
        <f>J208*40</f>
        <v>12040</v>
      </c>
    </row>
    <row r="209" spans="2:11">
      <c r="B209" s="92" t="s">
        <v>529</v>
      </c>
      <c r="C209" s="92" t="s">
        <v>521</v>
      </c>
      <c r="D209" s="1">
        <v>24540</v>
      </c>
      <c r="E209" s="1"/>
      <c r="F209" s="1"/>
      <c r="G209" s="1">
        <v>24408</v>
      </c>
      <c r="H209" s="1">
        <f>G209-D209</f>
        <v>-132</v>
      </c>
      <c r="I209" s="1"/>
      <c r="J209" s="5"/>
      <c r="K209" s="5"/>
    </row>
    <row r="210" spans="2:11">
      <c r="B210" s="93"/>
      <c r="C210" s="93"/>
      <c r="D210" s="1">
        <v>24470</v>
      </c>
      <c r="E210" s="1"/>
      <c r="F210" s="1"/>
      <c r="G210" s="1">
        <v>24408</v>
      </c>
      <c r="H210" s="1">
        <f>G210-D210</f>
        <v>-62</v>
      </c>
      <c r="I210" s="1"/>
      <c r="J210" s="5"/>
      <c r="K210" s="5"/>
    </row>
    <row r="211" spans="2:11">
      <c r="B211" s="93"/>
      <c r="C211" s="93"/>
      <c r="D211" s="1">
        <v>24510</v>
      </c>
      <c r="E211" s="1"/>
      <c r="F211" s="1"/>
      <c r="G211" s="1">
        <v>24460</v>
      </c>
      <c r="H211" s="1">
        <f t="shared" ref="H211:H212" si="12">G211-D211</f>
        <v>-50</v>
      </c>
      <c r="I211" s="1"/>
      <c r="J211" s="5"/>
      <c r="K211" s="5"/>
    </row>
    <row r="212" spans="2:11">
      <c r="B212" s="93"/>
      <c r="C212" s="93"/>
      <c r="D212" s="1">
        <v>24510</v>
      </c>
      <c r="E212" s="1"/>
      <c r="F212" s="1"/>
      <c r="G212" s="1">
        <v>24460</v>
      </c>
      <c r="H212" s="1">
        <f t="shared" si="12"/>
        <v>-50</v>
      </c>
      <c r="I212" s="1"/>
      <c r="J212" s="5"/>
      <c r="K212" s="5"/>
    </row>
    <row r="213" spans="2:11">
      <c r="B213" s="93"/>
      <c r="C213" s="93"/>
      <c r="D213" s="1">
        <v>24457</v>
      </c>
      <c r="E213" s="1">
        <v>24516</v>
      </c>
      <c r="F213" s="1"/>
      <c r="G213" s="1"/>
      <c r="H213" s="1">
        <f>E213-D213</f>
        <v>59</v>
      </c>
      <c r="I213" s="1"/>
      <c r="J213" s="5"/>
      <c r="K213" s="5"/>
    </row>
    <row r="214" spans="2:11">
      <c r="B214" s="93"/>
      <c r="C214" s="93"/>
      <c r="D214" s="1">
        <v>24398</v>
      </c>
      <c r="E214" s="1">
        <v>24516</v>
      </c>
      <c r="F214" s="1"/>
      <c r="G214" s="1"/>
      <c r="H214" s="1">
        <f t="shared" ref="H214:H218" si="13">E214-D214</f>
        <v>118</v>
      </c>
      <c r="I214" s="1"/>
      <c r="J214" s="5"/>
      <c r="K214" s="5"/>
    </row>
    <row r="215" spans="2:11">
      <c r="B215" s="93"/>
      <c r="C215" s="93"/>
      <c r="D215" s="1">
        <v>24365</v>
      </c>
      <c r="E215" s="1">
        <v>24516</v>
      </c>
      <c r="F215" s="1"/>
      <c r="G215" s="1"/>
      <c r="H215" s="1">
        <f t="shared" si="13"/>
        <v>151</v>
      </c>
      <c r="I215" s="1"/>
      <c r="J215" s="5"/>
      <c r="K215" s="5"/>
    </row>
    <row r="216" spans="2:11">
      <c r="B216" s="93"/>
      <c r="C216" s="93"/>
      <c r="D216" s="1">
        <v>24405</v>
      </c>
      <c r="E216" s="1">
        <v>24516</v>
      </c>
      <c r="F216" s="1"/>
      <c r="G216" s="1"/>
      <c r="H216" s="1">
        <f t="shared" si="13"/>
        <v>111</v>
      </c>
      <c r="I216" s="1"/>
      <c r="J216" s="5"/>
      <c r="K216" s="5"/>
    </row>
    <row r="217" spans="2:11">
      <c r="B217" s="93"/>
      <c r="C217" s="93"/>
      <c r="D217" s="1">
        <v>24405</v>
      </c>
      <c r="E217" s="1">
        <v>24480</v>
      </c>
      <c r="F217" s="1"/>
      <c r="G217" s="1"/>
      <c r="H217" s="1">
        <f t="shared" si="13"/>
        <v>75</v>
      </c>
      <c r="I217" s="1"/>
      <c r="J217" s="5"/>
      <c r="K217" s="5"/>
    </row>
    <row r="218" spans="2:11">
      <c r="B218" s="94"/>
      <c r="C218" s="94"/>
      <c r="D218" s="1">
        <v>24340</v>
      </c>
      <c r="E218" s="1">
        <v>24480</v>
      </c>
      <c r="F218" s="1"/>
      <c r="G218" s="1"/>
      <c r="H218" s="1">
        <f t="shared" si="13"/>
        <v>140</v>
      </c>
      <c r="I218" s="1"/>
      <c r="J218" s="5">
        <f>H209+H210+H211+H212+H213+H214+H215+H216+H217+H218</f>
        <v>360</v>
      </c>
      <c r="K218" s="5">
        <f>J218*40</f>
        <v>14400</v>
      </c>
    </row>
    <row r="219" spans="2:11">
      <c r="B219" s="92" t="s">
        <v>531</v>
      </c>
      <c r="C219" s="92" t="s">
        <v>521</v>
      </c>
      <c r="D219" s="1">
        <v>24410</v>
      </c>
      <c r="E219" s="1"/>
      <c r="F219" s="1">
        <v>24710</v>
      </c>
      <c r="G219" s="1"/>
      <c r="H219" s="1">
        <f>F219-D219</f>
        <v>300</v>
      </c>
      <c r="I219" s="1"/>
      <c r="J219" s="5"/>
      <c r="K219" s="5"/>
    </row>
    <row r="220" spans="2:11">
      <c r="B220" s="94"/>
      <c r="C220" s="94"/>
      <c r="D220" s="1">
        <v>24410</v>
      </c>
      <c r="E220" s="1"/>
      <c r="F220" s="1">
        <v>24710</v>
      </c>
      <c r="G220" s="1"/>
      <c r="H220" s="1">
        <v>300</v>
      </c>
      <c r="I220" s="1"/>
      <c r="J220" s="5">
        <v>600</v>
      </c>
      <c r="K220" s="5">
        <f>J220*40</f>
        <v>24000</v>
      </c>
    </row>
    <row r="221" spans="2:11">
      <c r="B221" s="92" t="s">
        <v>532</v>
      </c>
      <c r="C221" s="92" t="s">
        <v>521</v>
      </c>
      <c r="D221" s="1">
        <v>24830</v>
      </c>
      <c r="E221" s="1"/>
      <c r="F221" s="1">
        <v>25070</v>
      </c>
      <c r="G221" s="1"/>
      <c r="H221" s="1">
        <f>F221-D221</f>
        <v>240</v>
      </c>
      <c r="I221" s="1"/>
      <c r="J221" s="5"/>
      <c r="K221" s="5"/>
    </row>
    <row r="222" spans="2:11">
      <c r="B222" s="94"/>
      <c r="C222" s="94"/>
      <c r="D222" s="1">
        <v>24830</v>
      </c>
      <c r="E222" s="1"/>
      <c r="F222" s="1">
        <v>25070</v>
      </c>
      <c r="G222" s="1"/>
      <c r="H222" s="1">
        <f>F222-D222</f>
        <v>240</v>
      </c>
      <c r="I222" s="1"/>
      <c r="J222" s="5">
        <v>480</v>
      </c>
      <c r="K222" s="5">
        <f>J222*40</f>
        <v>19200</v>
      </c>
    </row>
    <row r="223" spans="2:11">
      <c r="B223" s="92" t="s">
        <v>534</v>
      </c>
      <c r="C223" s="92" t="s">
        <v>521</v>
      </c>
      <c r="D223" s="1">
        <v>24560</v>
      </c>
      <c r="E223" s="1">
        <v>24710</v>
      </c>
      <c r="F223" s="1"/>
      <c r="G223" s="1"/>
      <c r="H223" s="1">
        <f>E223-D223</f>
        <v>150</v>
      </c>
      <c r="I223" s="1"/>
      <c r="J223" s="5"/>
      <c r="K223" s="5"/>
    </row>
    <row r="224" spans="2:11">
      <c r="B224" s="94"/>
      <c r="C224" s="94"/>
      <c r="D224" s="1">
        <v>24560</v>
      </c>
      <c r="E224" s="1">
        <v>24710</v>
      </c>
      <c r="F224" s="1"/>
      <c r="G224" s="1"/>
      <c r="H224" s="1">
        <f>E224-D224</f>
        <v>150</v>
      </c>
      <c r="I224" s="1"/>
      <c r="J224" s="5">
        <v>300</v>
      </c>
      <c r="K224" s="5">
        <f>J224*40</f>
        <v>12000</v>
      </c>
    </row>
    <row r="225" spans="2:11">
      <c r="B225" s="92" t="s">
        <v>535</v>
      </c>
      <c r="C225" s="92" t="s">
        <v>521</v>
      </c>
      <c r="D225" s="1">
        <v>24816</v>
      </c>
      <c r="E225" s="1">
        <v>24885</v>
      </c>
      <c r="F225" s="1"/>
      <c r="G225" s="1"/>
      <c r="H225" s="1">
        <f>E225-D225</f>
        <v>69</v>
      </c>
      <c r="I225" s="1"/>
      <c r="J225" s="5"/>
      <c r="K225" s="5"/>
    </row>
    <row r="226" spans="2:11">
      <c r="B226" s="93"/>
      <c r="C226" s="93"/>
      <c r="D226" s="1">
        <v>24840</v>
      </c>
      <c r="E226" s="1">
        <v>24885</v>
      </c>
      <c r="F226" s="1"/>
      <c r="G226" s="1"/>
      <c r="H226" s="1">
        <f t="shared" ref="H226:H244" si="14">E226-D226</f>
        <v>45</v>
      </c>
      <c r="I226" s="1"/>
      <c r="J226" s="5"/>
      <c r="K226" s="5"/>
    </row>
    <row r="227" spans="2:11">
      <c r="B227" s="93"/>
      <c r="C227" s="93"/>
      <c r="D227" s="1">
        <v>24955</v>
      </c>
      <c r="E227" s="1">
        <v>24990</v>
      </c>
      <c r="F227" s="1"/>
      <c r="G227" s="1"/>
      <c r="H227" s="1">
        <f t="shared" si="14"/>
        <v>35</v>
      </c>
      <c r="I227" s="1"/>
      <c r="J227" s="5"/>
      <c r="K227" s="5"/>
    </row>
    <row r="228" spans="2:11">
      <c r="B228" s="93"/>
      <c r="C228" s="93"/>
      <c r="D228" s="1">
        <v>24845</v>
      </c>
      <c r="E228" s="1">
        <v>24990</v>
      </c>
      <c r="F228" s="1"/>
      <c r="G228" s="1"/>
      <c r="H228" s="1">
        <f t="shared" si="14"/>
        <v>145</v>
      </c>
      <c r="I228" s="1"/>
      <c r="J228" s="5"/>
      <c r="K228" s="5"/>
    </row>
    <row r="229" spans="2:11">
      <c r="B229" s="93"/>
      <c r="C229" s="93"/>
      <c r="D229" s="1">
        <v>24810</v>
      </c>
      <c r="E229" s="1">
        <v>24865</v>
      </c>
      <c r="F229" s="1"/>
      <c r="G229" s="1"/>
      <c r="H229" s="1">
        <f t="shared" si="14"/>
        <v>55</v>
      </c>
      <c r="I229" s="1"/>
      <c r="J229" s="5"/>
      <c r="K229" s="5"/>
    </row>
    <row r="230" spans="2:11">
      <c r="B230" s="94"/>
      <c r="C230" s="94"/>
      <c r="D230" s="1">
        <v>24810</v>
      </c>
      <c r="E230" s="1">
        <v>24865</v>
      </c>
      <c r="F230" s="1"/>
      <c r="G230" s="1"/>
      <c r="H230" s="1">
        <f t="shared" si="14"/>
        <v>55</v>
      </c>
      <c r="I230" s="1"/>
      <c r="J230" s="5">
        <f>H225+H226+H227+H228+H229+H230</f>
        <v>404</v>
      </c>
      <c r="K230" s="5">
        <f>J230*40</f>
        <v>16160</v>
      </c>
    </row>
    <row r="231" spans="2:11">
      <c r="B231" s="92" t="s">
        <v>537</v>
      </c>
      <c r="C231" s="92" t="s">
        <v>521</v>
      </c>
      <c r="D231" s="1">
        <v>24715</v>
      </c>
      <c r="E231" s="1">
        <v>24780</v>
      </c>
      <c r="F231" s="1"/>
      <c r="G231" s="1"/>
      <c r="H231" s="1">
        <f t="shared" si="14"/>
        <v>65</v>
      </c>
      <c r="I231" s="1"/>
      <c r="J231" s="5"/>
      <c r="K231" s="5"/>
    </row>
    <row r="232" spans="2:11">
      <c r="B232" s="93"/>
      <c r="C232" s="93"/>
      <c r="D232" s="1">
        <v>24700</v>
      </c>
      <c r="E232" s="1">
        <v>24800</v>
      </c>
      <c r="F232" s="1"/>
      <c r="G232" s="1"/>
      <c r="H232" s="1">
        <f t="shared" si="14"/>
        <v>100</v>
      </c>
      <c r="I232" s="1"/>
      <c r="J232" s="5"/>
      <c r="K232" s="5"/>
    </row>
    <row r="233" spans="2:11">
      <c r="B233" s="93"/>
      <c r="C233" s="93"/>
      <c r="D233" s="1">
        <v>24710</v>
      </c>
      <c r="E233" s="1">
        <v>24835</v>
      </c>
      <c r="F233" s="1"/>
      <c r="G233" s="1"/>
      <c r="H233" s="1">
        <f t="shared" si="14"/>
        <v>125</v>
      </c>
      <c r="I233" s="1"/>
      <c r="J233" s="5"/>
      <c r="K233" s="5"/>
    </row>
    <row r="234" spans="2:11">
      <c r="B234" s="93"/>
      <c r="C234" s="93"/>
      <c r="D234" s="1">
        <v>24686</v>
      </c>
      <c r="E234" s="1">
        <v>24815</v>
      </c>
      <c r="F234" s="1"/>
      <c r="G234" s="1"/>
      <c r="H234" s="1">
        <f t="shared" si="14"/>
        <v>129</v>
      </c>
      <c r="I234" s="1"/>
      <c r="J234" s="5"/>
      <c r="K234" s="5"/>
    </row>
    <row r="235" spans="2:11">
      <c r="B235" s="94"/>
      <c r="C235" s="94"/>
      <c r="D235" s="1">
        <v>24580</v>
      </c>
      <c r="E235" s="1">
        <v>24825</v>
      </c>
      <c r="F235" s="1"/>
      <c r="G235" s="1"/>
      <c r="H235" s="1">
        <f t="shared" si="14"/>
        <v>245</v>
      </c>
      <c r="I235" s="1"/>
      <c r="J235" s="5">
        <f>H231+H232+H233+H234+H235</f>
        <v>664</v>
      </c>
      <c r="K235" s="5">
        <f>J235*40</f>
        <v>26560</v>
      </c>
    </row>
    <row r="236" spans="2:11">
      <c r="B236" s="92" t="s">
        <v>538</v>
      </c>
      <c r="C236" s="92" t="s">
        <v>521</v>
      </c>
      <c r="D236" s="1">
        <v>24480</v>
      </c>
      <c r="E236" s="1">
        <v>24630</v>
      </c>
      <c r="F236" s="1"/>
      <c r="G236" s="1"/>
      <c r="H236" s="1">
        <f t="shared" si="14"/>
        <v>150</v>
      </c>
      <c r="I236" s="1"/>
      <c r="J236" s="5"/>
      <c r="K236" s="5"/>
    </row>
    <row r="237" spans="2:11">
      <c r="B237" s="93"/>
      <c r="C237" s="93"/>
      <c r="D237" s="1">
        <v>24418</v>
      </c>
      <c r="E237" s="1">
        <v>24630</v>
      </c>
      <c r="F237" s="1"/>
      <c r="G237" s="1"/>
      <c r="H237" s="1">
        <f t="shared" si="14"/>
        <v>212</v>
      </c>
      <c r="I237" s="1"/>
      <c r="J237" s="5"/>
      <c r="K237" s="5"/>
    </row>
    <row r="238" spans="2:11">
      <c r="B238" s="93"/>
      <c r="C238" s="93"/>
      <c r="D238" s="1">
        <v>24350</v>
      </c>
      <c r="E238" s="1">
        <v>24630</v>
      </c>
      <c r="F238" s="1"/>
      <c r="G238" s="1"/>
      <c r="H238" s="1">
        <f t="shared" si="14"/>
        <v>280</v>
      </c>
      <c r="I238" s="1"/>
      <c r="J238" s="5"/>
      <c r="K238" s="5"/>
    </row>
    <row r="239" spans="2:11">
      <c r="B239" s="94"/>
      <c r="C239" s="94"/>
      <c r="D239" s="1">
        <v>24286</v>
      </c>
      <c r="E239" s="1">
        <v>24400</v>
      </c>
      <c r="F239" s="1"/>
      <c r="G239" s="1"/>
      <c r="H239" s="1">
        <f t="shared" si="14"/>
        <v>114</v>
      </c>
      <c r="I239" s="1"/>
      <c r="J239" s="5">
        <f>H236+H237+H238+H239</f>
        <v>756</v>
      </c>
      <c r="K239" s="5">
        <f>J239*40</f>
        <v>30240</v>
      </c>
    </row>
    <row r="240" spans="2:11">
      <c r="B240" s="92" t="s">
        <v>539</v>
      </c>
      <c r="C240" s="92" t="s">
        <v>521</v>
      </c>
      <c r="D240" s="1">
        <v>24185</v>
      </c>
      <c r="E240" s="1">
        <v>24250</v>
      </c>
      <c r="F240" s="1"/>
      <c r="G240" s="1"/>
      <c r="H240" s="1">
        <f t="shared" si="14"/>
        <v>65</v>
      </c>
      <c r="I240" s="1"/>
      <c r="J240" s="5"/>
      <c r="K240" s="5"/>
    </row>
    <row r="241" spans="2:11">
      <c r="B241" s="93"/>
      <c r="C241" s="93"/>
      <c r="D241" s="1">
        <v>24185</v>
      </c>
      <c r="E241" s="1">
        <v>24250</v>
      </c>
      <c r="F241" s="1"/>
      <c r="G241" s="1"/>
      <c r="H241" s="1">
        <f t="shared" si="14"/>
        <v>65</v>
      </c>
      <c r="I241" s="1"/>
      <c r="J241" s="5"/>
      <c r="K241" s="5"/>
    </row>
    <row r="242" spans="2:11">
      <c r="B242" s="93"/>
      <c r="C242" s="93"/>
      <c r="D242" s="1">
        <v>24275</v>
      </c>
      <c r="E242" s="1">
        <v>24330</v>
      </c>
      <c r="F242" s="1"/>
      <c r="G242" s="1"/>
      <c r="H242" s="1">
        <f t="shared" si="14"/>
        <v>55</v>
      </c>
      <c r="I242" s="1"/>
      <c r="J242" s="5"/>
      <c r="K242" s="5"/>
    </row>
    <row r="243" spans="2:11">
      <c r="B243" s="93"/>
      <c r="C243" s="93"/>
      <c r="D243" s="1">
        <v>24296</v>
      </c>
      <c r="E243" s="1">
        <v>24410</v>
      </c>
      <c r="F243" s="1"/>
      <c r="G243" s="1"/>
      <c r="H243" s="1">
        <f t="shared" si="14"/>
        <v>114</v>
      </c>
      <c r="I243" s="1"/>
      <c r="J243" s="5"/>
      <c r="K243" s="5"/>
    </row>
    <row r="244" spans="2:11">
      <c r="B244" s="94"/>
      <c r="C244" s="94"/>
      <c r="D244" s="1">
        <v>24185</v>
      </c>
      <c r="E244" s="1">
        <v>24410</v>
      </c>
      <c r="F244" s="1"/>
      <c r="G244" s="1"/>
      <c r="H244" s="1">
        <f t="shared" si="14"/>
        <v>225</v>
      </c>
      <c r="I244" s="1"/>
      <c r="J244" s="5">
        <f>H240+H241+H243+H244</f>
        <v>469</v>
      </c>
      <c r="K244" s="5">
        <f>J244*40</f>
        <v>18760</v>
      </c>
    </row>
    <row r="245" spans="2:11">
      <c r="B245" s="92" t="s">
        <v>540</v>
      </c>
      <c r="C245" s="92" t="s">
        <v>521</v>
      </c>
      <c r="D245" s="1">
        <v>24395</v>
      </c>
      <c r="E245" s="1"/>
      <c r="F245" s="1">
        <v>24468</v>
      </c>
      <c r="G245" s="1"/>
      <c r="H245" s="1">
        <f>F245-D245</f>
        <v>73</v>
      </c>
      <c r="I245" s="1"/>
      <c r="J245" s="5"/>
      <c r="K245" s="5"/>
    </row>
    <row r="246" spans="2:11">
      <c r="B246" s="93"/>
      <c r="C246" s="93"/>
      <c r="D246" s="1">
        <v>24395</v>
      </c>
      <c r="E246" s="1"/>
      <c r="F246" s="1">
        <v>24498</v>
      </c>
      <c r="G246" s="1"/>
      <c r="H246" s="1">
        <f>F246-D246</f>
        <v>103</v>
      </c>
      <c r="I246" s="1"/>
      <c r="J246" s="5"/>
      <c r="K246" s="5"/>
    </row>
    <row r="247" spans="2:11">
      <c r="B247" s="93"/>
      <c r="C247" s="93"/>
      <c r="D247" s="1">
        <v>24455</v>
      </c>
      <c r="E247" s="1">
        <v>24498</v>
      </c>
      <c r="F247" s="1"/>
      <c r="G247" s="1"/>
      <c r="H247" s="1">
        <f>E247-D247</f>
        <v>43</v>
      </c>
      <c r="I247" s="1"/>
      <c r="J247" s="5"/>
      <c r="K247" s="5"/>
    </row>
    <row r="248" spans="2:11">
      <c r="B248" s="93"/>
      <c r="C248" s="93"/>
      <c r="D248" s="1">
        <v>24398</v>
      </c>
      <c r="E248" s="1">
        <v>24498</v>
      </c>
      <c r="F248" s="1"/>
      <c r="G248" s="1"/>
      <c r="H248" s="1">
        <f t="shared" ref="H248:H264" si="15">E248-D248</f>
        <v>100</v>
      </c>
      <c r="I248" s="1"/>
      <c r="J248" s="5"/>
      <c r="K248" s="5"/>
    </row>
    <row r="249" spans="2:11">
      <c r="B249" s="93"/>
      <c r="C249" s="93"/>
      <c r="D249" s="1">
        <v>24285</v>
      </c>
      <c r="E249" s="1">
        <v>24350</v>
      </c>
      <c r="F249" s="1"/>
      <c r="G249" s="1"/>
      <c r="H249" s="1">
        <f t="shared" si="15"/>
        <v>65</v>
      </c>
      <c r="I249" s="1"/>
      <c r="J249" s="5"/>
      <c r="K249" s="5"/>
    </row>
    <row r="250" spans="2:11">
      <c r="B250" s="94"/>
      <c r="C250" s="94"/>
      <c r="D250" s="1">
        <v>24255</v>
      </c>
      <c r="E250" s="1">
        <v>24350</v>
      </c>
      <c r="F250" s="1"/>
      <c r="G250" s="1"/>
      <c r="H250" s="1">
        <f t="shared" si="15"/>
        <v>95</v>
      </c>
      <c r="I250" s="1"/>
      <c r="J250" s="5">
        <f>H245+H246+H247+H248+H249+H250</f>
        <v>479</v>
      </c>
      <c r="K250" s="5">
        <f>J250*40</f>
        <v>19160</v>
      </c>
    </row>
    <row r="251" spans="2:11">
      <c r="B251" s="92" t="s">
        <v>542</v>
      </c>
      <c r="C251" s="92" t="s">
        <v>521</v>
      </c>
      <c r="D251" s="1">
        <v>24236</v>
      </c>
      <c r="E251" s="1">
        <v>24290</v>
      </c>
      <c r="F251" s="1"/>
      <c r="G251" s="1"/>
      <c r="H251" s="1">
        <f t="shared" si="15"/>
        <v>54</v>
      </c>
      <c r="I251" s="1"/>
      <c r="J251" s="5"/>
      <c r="K251" s="5"/>
    </row>
    <row r="252" spans="2:11">
      <c r="B252" s="93"/>
      <c r="C252" s="93"/>
      <c r="D252" s="1">
        <v>24236</v>
      </c>
      <c r="E252" s="1">
        <v>24290</v>
      </c>
      <c r="F252" s="1"/>
      <c r="G252" s="1"/>
      <c r="H252" s="1">
        <f t="shared" si="15"/>
        <v>54</v>
      </c>
      <c r="I252" s="1"/>
      <c r="J252" s="5"/>
      <c r="K252" s="5"/>
    </row>
    <row r="253" spans="2:11">
      <c r="B253" s="93"/>
      <c r="C253" s="93"/>
      <c r="D253" s="1">
        <v>24265</v>
      </c>
      <c r="E253" s="1">
        <v>24330</v>
      </c>
      <c r="F253" s="1"/>
      <c r="G253" s="1"/>
      <c r="H253" s="1">
        <f t="shared" si="15"/>
        <v>65</v>
      </c>
      <c r="I253" s="1"/>
      <c r="J253" s="5"/>
      <c r="K253" s="5"/>
    </row>
    <row r="254" spans="2:11">
      <c r="B254" s="93"/>
      <c r="C254" s="93"/>
      <c r="D254" s="1">
        <v>24288</v>
      </c>
      <c r="E254" s="1">
        <v>24330</v>
      </c>
      <c r="F254" s="1"/>
      <c r="G254" s="1"/>
      <c r="H254" s="1">
        <f t="shared" si="15"/>
        <v>42</v>
      </c>
      <c r="I254" s="1"/>
      <c r="J254" s="5"/>
      <c r="K254" s="5"/>
    </row>
    <row r="255" spans="2:11">
      <c r="B255" s="93"/>
      <c r="C255" s="93"/>
      <c r="D255" s="1">
        <v>24215</v>
      </c>
      <c r="E255" s="1">
        <v>24270</v>
      </c>
      <c r="F255" s="1"/>
      <c r="G255" s="1"/>
      <c r="H255" s="1">
        <f t="shared" si="15"/>
        <v>55</v>
      </c>
      <c r="I255" s="1"/>
      <c r="J255" s="5"/>
      <c r="K255" s="5"/>
    </row>
    <row r="256" spans="2:11">
      <c r="B256" s="93"/>
      <c r="C256" s="93"/>
      <c r="D256" s="1">
        <v>24215</v>
      </c>
      <c r="E256" s="1">
        <v>24270</v>
      </c>
      <c r="F256" s="1"/>
      <c r="G256" s="1"/>
      <c r="H256" s="1">
        <f t="shared" si="15"/>
        <v>55</v>
      </c>
      <c r="I256" s="1"/>
      <c r="J256" s="5"/>
      <c r="K256" s="5"/>
    </row>
    <row r="257" spans="2:11">
      <c r="B257" s="93"/>
      <c r="C257" s="93"/>
      <c r="D257" s="1">
        <v>24200</v>
      </c>
      <c r="E257" s="1">
        <v>24250</v>
      </c>
      <c r="F257" s="1"/>
      <c r="G257" s="1"/>
      <c r="H257" s="1">
        <f t="shared" si="15"/>
        <v>50</v>
      </c>
      <c r="I257" s="1"/>
      <c r="J257" s="5"/>
      <c r="K257" s="5"/>
    </row>
    <row r="258" spans="2:11">
      <c r="B258" s="93"/>
      <c r="C258" s="93"/>
      <c r="D258" s="1">
        <v>24200</v>
      </c>
      <c r="E258" s="1">
        <v>24250</v>
      </c>
      <c r="F258" s="1"/>
      <c r="G258" s="1"/>
      <c r="H258" s="1">
        <f t="shared" si="15"/>
        <v>50</v>
      </c>
      <c r="I258" s="1"/>
      <c r="J258" s="5"/>
      <c r="K258" s="5"/>
    </row>
    <row r="259" spans="2:11">
      <c r="B259" s="93"/>
      <c r="C259" s="93"/>
      <c r="D259" s="1">
        <v>24185</v>
      </c>
      <c r="E259" s="1">
        <v>24250</v>
      </c>
      <c r="F259" s="1"/>
      <c r="G259" s="1"/>
      <c r="H259" s="1">
        <f t="shared" si="15"/>
        <v>65</v>
      </c>
      <c r="I259" s="1"/>
      <c r="J259" s="5"/>
      <c r="K259" s="5"/>
    </row>
    <row r="260" spans="2:11">
      <c r="B260" s="94"/>
      <c r="C260" s="94"/>
      <c r="D260" s="1">
        <v>24185</v>
      </c>
      <c r="E260" s="1">
        <v>24250</v>
      </c>
      <c r="F260" s="1"/>
      <c r="G260" s="1"/>
      <c r="H260" s="1">
        <f t="shared" si="15"/>
        <v>65</v>
      </c>
      <c r="I260" s="1"/>
      <c r="J260" s="5">
        <f>H251+H252+H253+H254+H255+H256+H257+H258+H259+H260</f>
        <v>555</v>
      </c>
      <c r="K260" s="5">
        <f>J260*40</f>
        <v>22200</v>
      </c>
    </row>
    <row r="261" spans="2:11">
      <c r="B261" s="92" t="s">
        <v>543</v>
      </c>
      <c r="C261" s="92" t="s">
        <v>521</v>
      </c>
      <c r="D261" s="1">
        <v>23716</v>
      </c>
      <c r="E261" s="1">
        <v>23820</v>
      </c>
      <c r="F261" s="1"/>
      <c r="G261" s="1"/>
      <c r="H261" s="1">
        <f t="shared" si="15"/>
        <v>104</v>
      </c>
      <c r="I261" s="1"/>
      <c r="J261" s="5"/>
      <c r="K261" s="5"/>
    </row>
    <row r="262" spans="2:11">
      <c r="B262" s="93"/>
      <c r="C262" s="93"/>
      <c r="D262" s="1">
        <v>23685</v>
      </c>
      <c r="E262" s="1">
        <v>23820</v>
      </c>
      <c r="F262" s="1"/>
      <c r="G262" s="1"/>
      <c r="H262" s="1">
        <f t="shared" si="15"/>
        <v>135</v>
      </c>
      <c r="I262" s="1"/>
      <c r="J262" s="5"/>
      <c r="K262" s="5"/>
    </row>
    <row r="263" spans="2:11">
      <c r="B263" s="93"/>
      <c r="C263" s="93"/>
      <c r="D263" s="1">
        <v>23660</v>
      </c>
      <c r="E263" s="1">
        <v>23780</v>
      </c>
      <c r="F263" s="1"/>
      <c r="G263" s="1"/>
      <c r="H263" s="1">
        <f t="shared" si="15"/>
        <v>120</v>
      </c>
      <c r="I263" s="1"/>
      <c r="J263" s="5"/>
      <c r="K263" s="5"/>
    </row>
    <row r="264" spans="2:11">
      <c r="B264" s="93"/>
      <c r="C264" s="93"/>
      <c r="D264" s="1">
        <v>23660</v>
      </c>
      <c r="E264" s="1">
        <v>23780</v>
      </c>
      <c r="F264" s="1"/>
      <c r="G264" s="1"/>
      <c r="H264" s="1">
        <f t="shared" si="15"/>
        <v>120</v>
      </c>
      <c r="I264" s="1"/>
      <c r="J264" s="5"/>
      <c r="K264" s="5"/>
    </row>
    <row r="265" spans="2:11">
      <c r="B265" s="93"/>
      <c r="C265" s="93"/>
      <c r="D265" s="1"/>
      <c r="E265" s="1">
        <v>23700</v>
      </c>
      <c r="F265" s="1"/>
      <c r="G265" s="1">
        <v>23730</v>
      </c>
      <c r="H265" s="1">
        <f>E265-G265</f>
        <v>-30</v>
      </c>
      <c r="I265" s="1"/>
      <c r="J265" s="5"/>
      <c r="K265" s="5"/>
    </row>
    <row r="266" spans="2:11">
      <c r="B266" s="93"/>
      <c r="C266" s="93"/>
      <c r="D266" s="1"/>
      <c r="E266" s="1">
        <v>23700</v>
      </c>
      <c r="F266" s="1"/>
      <c r="G266" s="1">
        <v>23730</v>
      </c>
      <c r="H266" s="1">
        <f>E266-G266</f>
        <v>-30</v>
      </c>
      <c r="I266" s="1"/>
      <c r="J266" s="5"/>
      <c r="K266" s="5"/>
    </row>
    <row r="267" spans="2:11">
      <c r="B267" s="93"/>
      <c r="C267" s="93"/>
      <c r="D267" s="1">
        <v>23650</v>
      </c>
      <c r="E267" s="1">
        <v>23690</v>
      </c>
      <c r="F267" s="1"/>
      <c r="G267" s="1"/>
      <c r="H267" s="1">
        <f>E267-D267</f>
        <v>40</v>
      </c>
      <c r="I267" s="1"/>
      <c r="J267" s="5"/>
      <c r="K267" s="5"/>
    </row>
    <row r="268" spans="2:11">
      <c r="B268" s="94"/>
      <c r="C268" s="94"/>
      <c r="D268" s="1">
        <v>23650</v>
      </c>
      <c r="E268" s="1">
        <v>23690</v>
      </c>
      <c r="F268" s="1"/>
      <c r="G268" s="1"/>
      <c r="H268" s="1">
        <f>E268-D268</f>
        <v>40</v>
      </c>
      <c r="I268" s="1"/>
      <c r="J268" s="5">
        <f>H261+H262+H263+H264+H265+H266+H267+H268</f>
        <v>499</v>
      </c>
      <c r="K268" s="5">
        <f>J268*40</f>
        <v>19960</v>
      </c>
    </row>
    <row r="269" spans="2:11">
      <c r="B269" s="92" t="s">
        <v>546</v>
      </c>
      <c r="C269" s="92" t="s">
        <v>521</v>
      </c>
      <c r="D269" s="1"/>
      <c r="E269" s="1">
        <v>23750</v>
      </c>
      <c r="F269" s="1"/>
      <c r="G269" s="1">
        <v>23800</v>
      </c>
      <c r="H269" s="1">
        <f>E269-G269</f>
        <v>-50</v>
      </c>
      <c r="I269" s="1"/>
      <c r="J269" s="5"/>
      <c r="K269" s="5"/>
    </row>
    <row r="270" spans="2:11">
      <c r="B270" s="93"/>
      <c r="C270" s="94"/>
      <c r="D270" s="1"/>
      <c r="E270" s="1">
        <v>23770</v>
      </c>
      <c r="F270" s="1"/>
      <c r="G270" s="1">
        <v>23800</v>
      </c>
      <c r="H270" s="1">
        <f>E270-G270</f>
        <v>-30</v>
      </c>
      <c r="I270" s="1"/>
      <c r="J270" s="5"/>
      <c r="K270" s="5"/>
    </row>
    <row r="271" spans="2:11">
      <c r="B271" s="93"/>
      <c r="C271" s="92" t="s">
        <v>547</v>
      </c>
      <c r="D271" s="1">
        <v>23960</v>
      </c>
      <c r="E271" s="1"/>
      <c r="F271" s="1">
        <v>24000</v>
      </c>
      <c r="G271" s="1"/>
      <c r="H271" s="1">
        <f>F271-D271</f>
        <v>40</v>
      </c>
      <c r="I271" s="1"/>
      <c r="J271" s="5"/>
      <c r="K271" s="5"/>
    </row>
    <row r="272" spans="2:11">
      <c r="B272" s="93"/>
      <c r="C272" s="93"/>
      <c r="D272" s="1">
        <v>23960</v>
      </c>
      <c r="E272" s="1"/>
      <c r="F272" s="1">
        <v>24040</v>
      </c>
      <c r="G272" s="1"/>
      <c r="H272" s="1">
        <f t="shared" ref="H272:H278" si="16">F272-D272</f>
        <v>80</v>
      </c>
      <c r="I272" s="1"/>
      <c r="J272" s="5"/>
      <c r="K272" s="5"/>
    </row>
    <row r="273" spans="2:11">
      <c r="B273" s="93"/>
      <c r="C273" s="93"/>
      <c r="D273" s="1">
        <v>24020</v>
      </c>
      <c r="E273" s="1"/>
      <c r="F273" s="1">
        <v>24065</v>
      </c>
      <c r="G273" s="1"/>
      <c r="H273" s="1">
        <f t="shared" si="16"/>
        <v>45</v>
      </c>
      <c r="I273" s="1"/>
      <c r="J273" s="5"/>
      <c r="K273" s="5"/>
    </row>
    <row r="274" spans="2:11">
      <c r="B274" s="93"/>
      <c r="C274" s="93"/>
      <c r="D274" s="1">
        <v>24020</v>
      </c>
      <c r="E274" s="1"/>
      <c r="F274" s="1">
        <v>24085</v>
      </c>
      <c r="G274" s="1"/>
      <c r="H274" s="1">
        <f t="shared" si="16"/>
        <v>65</v>
      </c>
      <c r="I274" s="1"/>
      <c r="J274" s="5"/>
      <c r="K274" s="5"/>
    </row>
    <row r="275" spans="2:11">
      <c r="B275" s="93"/>
      <c r="C275" s="93"/>
      <c r="D275" s="1">
        <v>24155</v>
      </c>
      <c r="E275" s="1"/>
      <c r="F275" s="1">
        <v>24200</v>
      </c>
      <c r="G275" s="1"/>
      <c r="H275" s="1">
        <f t="shared" si="16"/>
        <v>45</v>
      </c>
      <c r="I275" s="1"/>
      <c r="J275" s="5"/>
      <c r="K275" s="5"/>
    </row>
    <row r="276" spans="2:11">
      <c r="B276" s="94"/>
      <c r="C276" s="94"/>
      <c r="D276" s="1">
        <v>24230</v>
      </c>
      <c r="E276" s="1"/>
      <c r="F276" s="1">
        <v>24290</v>
      </c>
      <c r="G276" s="1"/>
      <c r="H276" s="1">
        <f t="shared" si="16"/>
        <v>60</v>
      </c>
      <c r="I276" s="1"/>
      <c r="J276" s="5">
        <f>H269+H270+H271+H272+H273+H274+H275+H276</f>
        <v>255</v>
      </c>
      <c r="K276" s="5">
        <f>J276*40</f>
        <v>10200</v>
      </c>
    </row>
    <row r="277" spans="2:11">
      <c r="B277" s="92" t="s">
        <v>548</v>
      </c>
      <c r="C277" s="92" t="s">
        <v>547</v>
      </c>
      <c r="D277" s="1">
        <v>24498</v>
      </c>
      <c r="E277" s="1"/>
      <c r="F277" s="1">
        <v>24555</v>
      </c>
      <c r="G277" s="1"/>
      <c r="H277" s="1">
        <f t="shared" si="16"/>
        <v>57</v>
      </c>
      <c r="I277" s="1"/>
      <c r="J277" s="5"/>
      <c r="K277" s="5"/>
    </row>
    <row r="278" spans="2:11">
      <c r="B278" s="93"/>
      <c r="C278" s="93"/>
      <c r="D278" s="1">
        <v>24498</v>
      </c>
      <c r="E278" s="1"/>
      <c r="F278" s="1">
        <v>24590</v>
      </c>
      <c r="G278" s="1"/>
      <c r="H278" s="1">
        <f t="shared" si="16"/>
        <v>92</v>
      </c>
      <c r="I278" s="1"/>
      <c r="J278" s="5"/>
      <c r="K278" s="5"/>
    </row>
    <row r="279" spans="2:11">
      <c r="B279" s="93"/>
      <c r="C279" s="93"/>
      <c r="D279" s="1">
        <v>24404</v>
      </c>
      <c r="E279" s="1">
        <v>24440</v>
      </c>
      <c r="F279" s="1"/>
      <c r="G279" s="1"/>
      <c r="H279" s="1">
        <f>E279-D279</f>
        <v>36</v>
      </c>
      <c r="I279" s="1"/>
      <c r="J279" s="5"/>
      <c r="K279" s="5"/>
    </row>
    <row r="280" spans="2:11">
      <c r="B280" s="94"/>
      <c r="C280" s="94"/>
      <c r="D280" s="1"/>
      <c r="E280" s="1">
        <v>24440</v>
      </c>
      <c r="F280" s="1"/>
      <c r="G280" s="1">
        <v>24451</v>
      </c>
      <c r="H280" s="1">
        <f>E280-G280</f>
        <v>-11</v>
      </c>
      <c r="I280" s="1"/>
      <c r="J280" s="5">
        <f>H277+H278+H279+H280</f>
        <v>174</v>
      </c>
      <c r="K280" s="5">
        <f>J280*40</f>
        <v>6960</v>
      </c>
    </row>
    <row r="281" spans="2:11">
      <c r="B281" s="92" t="s">
        <v>550</v>
      </c>
      <c r="C281" s="92" t="s">
        <v>547</v>
      </c>
      <c r="D281" s="1">
        <v>24330</v>
      </c>
      <c r="E281" s="1">
        <v>24400</v>
      </c>
      <c r="F281" s="1"/>
      <c r="G281" s="1"/>
      <c r="H281" s="1">
        <f>E281-D281</f>
        <v>70</v>
      </c>
      <c r="I281" s="1"/>
      <c r="J281" s="5"/>
      <c r="K281" s="5"/>
    </row>
    <row r="282" spans="2:11">
      <c r="B282" s="94"/>
      <c r="C282" s="94"/>
      <c r="D282" s="1">
        <v>24330</v>
      </c>
      <c r="E282" s="1">
        <v>24400</v>
      </c>
      <c r="F282" s="1"/>
      <c r="G282" s="1"/>
      <c r="H282" s="1">
        <f>E282-D282</f>
        <v>70</v>
      </c>
      <c r="I282" s="1"/>
      <c r="J282" s="5">
        <v>140</v>
      </c>
      <c r="K282" s="5">
        <f>J282*40</f>
        <v>5600</v>
      </c>
    </row>
    <row r="283" spans="2:11">
      <c r="B283" s="1"/>
      <c r="C283" s="1"/>
      <c r="D283" s="1"/>
      <c r="E283" s="1"/>
      <c r="F283" s="1"/>
      <c r="G283" s="1"/>
      <c r="H283" s="5">
        <f>SUM(H167:H282)</f>
        <v>8974</v>
      </c>
      <c r="I283" s="5">
        <f>H283*40</f>
        <v>358960</v>
      </c>
      <c r="J283" s="1"/>
      <c r="K283" s="1"/>
    </row>
    <row r="287" spans="2:11">
      <c r="B287" s="5" t="s">
        <v>76</v>
      </c>
      <c r="C287" s="5">
        <v>2018</v>
      </c>
      <c r="D287" s="1"/>
      <c r="E287" s="1"/>
      <c r="F287" s="1"/>
      <c r="G287" s="1"/>
      <c r="H287" s="1"/>
      <c r="I287" s="1"/>
      <c r="J287" s="95" t="s">
        <v>527</v>
      </c>
      <c r="K287" s="96"/>
    </row>
    <row r="288" spans="2:11">
      <c r="B288" s="3"/>
      <c r="C288" s="3"/>
      <c r="D288" s="3"/>
      <c r="E288" s="3"/>
      <c r="F288" s="3"/>
      <c r="G288" s="3"/>
      <c r="H288" s="3" t="s">
        <v>4</v>
      </c>
      <c r="I288" s="3"/>
      <c r="J288" s="97"/>
      <c r="K288" s="98"/>
    </row>
    <row r="289" spans="2:11">
      <c r="B289" s="4" t="s">
        <v>0</v>
      </c>
      <c r="C289" s="4" t="s">
        <v>5</v>
      </c>
      <c r="D289" s="4" t="s">
        <v>2</v>
      </c>
      <c r="E289" s="4" t="s">
        <v>6</v>
      </c>
      <c r="F289" s="4" t="s">
        <v>3</v>
      </c>
      <c r="G289" s="4" t="s">
        <v>7</v>
      </c>
      <c r="H289" s="4" t="s">
        <v>8</v>
      </c>
      <c r="I289" s="4" t="s">
        <v>9</v>
      </c>
      <c r="J289" s="76" t="s">
        <v>525</v>
      </c>
      <c r="K289" s="77" t="s">
        <v>526</v>
      </c>
    </row>
    <row r="290" spans="2:11">
      <c r="B290" s="92" t="s">
        <v>551</v>
      </c>
      <c r="C290" s="92" t="s">
        <v>547</v>
      </c>
      <c r="D290" s="1">
        <v>24310</v>
      </c>
      <c r="E290" s="1"/>
      <c r="F290" s="1"/>
      <c r="G290" s="1">
        <v>24280</v>
      </c>
      <c r="H290" s="1">
        <f>G290-D290</f>
        <v>-30</v>
      </c>
      <c r="I290" s="1"/>
      <c r="J290" s="1"/>
      <c r="K290" s="1"/>
    </row>
    <row r="291" spans="2:11">
      <c r="B291" s="93"/>
      <c r="C291" s="93"/>
      <c r="D291" s="1">
        <v>24310</v>
      </c>
      <c r="E291" s="1"/>
      <c r="F291" s="1"/>
      <c r="G291" s="1">
        <v>24280</v>
      </c>
      <c r="H291" s="1">
        <f>G291-D291</f>
        <v>-30</v>
      </c>
      <c r="I291" s="1"/>
      <c r="J291" s="1"/>
      <c r="K291" s="1"/>
    </row>
    <row r="292" spans="2:11">
      <c r="B292" s="93"/>
      <c r="C292" s="93"/>
      <c r="D292" s="1">
        <v>24208</v>
      </c>
      <c r="E292" s="1">
        <v>24260</v>
      </c>
      <c r="F292" s="1"/>
      <c r="G292" s="1"/>
      <c r="H292" s="1">
        <f>E292-D292</f>
        <v>52</v>
      </c>
      <c r="I292" s="1"/>
      <c r="J292" s="1"/>
      <c r="K292" s="1"/>
    </row>
    <row r="293" spans="2:11">
      <c r="B293" s="93"/>
      <c r="C293" s="93"/>
      <c r="D293" s="1">
        <v>24180</v>
      </c>
      <c r="E293" s="1">
        <v>24260</v>
      </c>
      <c r="F293" s="1"/>
      <c r="G293" s="1"/>
      <c r="H293" s="1">
        <f t="shared" ref="H293:H294" si="17">E293-D293</f>
        <v>80</v>
      </c>
      <c r="I293" s="1"/>
      <c r="J293" s="1"/>
      <c r="K293" s="1"/>
    </row>
    <row r="294" spans="2:11">
      <c r="B294" s="93"/>
      <c r="C294" s="93"/>
      <c r="D294" s="1">
        <v>24162</v>
      </c>
      <c r="E294" s="1">
        <v>24260</v>
      </c>
      <c r="F294" s="1"/>
      <c r="G294" s="1"/>
      <c r="H294" s="1">
        <f t="shared" si="17"/>
        <v>98</v>
      </c>
      <c r="I294" s="1"/>
      <c r="J294" s="1"/>
      <c r="K294" s="1"/>
    </row>
    <row r="295" spans="2:11">
      <c r="B295" s="93"/>
      <c r="C295" s="93"/>
      <c r="D295" s="1"/>
      <c r="E295" s="1">
        <v>24230</v>
      </c>
      <c r="F295" s="1"/>
      <c r="G295" s="1">
        <v>24255</v>
      </c>
      <c r="H295" s="1">
        <f>E295-G295</f>
        <v>-25</v>
      </c>
      <c r="I295" s="1"/>
      <c r="J295" s="1"/>
      <c r="K295" s="1"/>
    </row>
    <row r="296" spans="2:11">
      <c r="B296" s="93"/>
      <c r="C296" s="93"/>
      <c r="D296" s="1"/>
      <c r="E296" s="1">
        <v>24230</v>
      </c>
      <c r="F296" s="1"/>
      <c r="G296" s="1">
        <v>24255</v>
      </c>
      <c r="H296" s="1">
        <f>E296-G296</f>
        <v>-25</v>
      </c>
      <c r="I296" s="1"/>
      <c r="J296" s="1"/>
      <c r="K296" s="1"/>
    </row>
    <row r="297" spans="2:11">
      <c r="B297" s="93"/>
      <c r="C297" s="93"/>
      <c r="D297" s="1">
        <v>24280</v>
      </c>
      <c r="E297" s="1"/>
      <c r="F297" s="1">
        <v>24400</v>
      </c>
      <c r="G297" s="1"/>
      <c r="H297" s="1">
        <f>F297-D297</f>
        <v>120</v>
      </c>
      <c r="I297" s="1"/>
      <c r="J297" s="1"/>
      <c r="K297" s="1"/>
    </row>
    <row r="298" spans="2:11">
      <c r="B298" s="94"/>
      <c r="C298" s="94"/>
      <c r="D298" s="1">
        <v>24280</v>
      </c>
      <c r="E298" s="1"/>
      <c r="F298" s="1">
        <v>24430</v>
      </c>
      <c r="G298" s="1"/>
      <c r="H298" s="1">
        <f>F298-D298</f>
        <v>150</v>
      </c>
      <c r="I298" s="1"/>
      <c r="J298" s="5">
        <v>390</v>
      </c>
      <c r="K298" s="5">
        <f>J298*40</f>
        <v>15600</v>
      </c>
    </row>
    <row r="299" spans="2:11">
      <c r="B299" s="92" t="s">
        <v>554</v>
      </c>
      <c r="C299" s="92" t="s">
        <v>547</v>
      </c>
      <c r="D299" s="1">
        <v>24501</v>
      </c>
      <c r="E299" s="1"/>
      <c r="F299" s="1"/>
      <c r="G299" s="1">
        <v>24460</v>
      </c>
      <c r="H299" s="1">
        <f>G299-D299</f>
        <v>-41</v>
      </c>
      <c r="I299" s="1"/>
      <c r="J299" s="5"/>
      <c r="K299" s="5"/>
    </row>
    <row r="300" spans="2:11">
      <c r="B300" s="93"/>
      <c r="C300" s="93"/>
      <c r="D300" s="1">
        <v>24501</v>
      </c>
      <c r="E300" s="1"/>
      <c r="F300" s="1"/>
      <c r="G300" s="1">
        <v>24460</v>
      </c>
      <c r="H300" s="1">
        <f>G300-D300</f>
        <v>-41</v>
      </c>
      <c r="I300" s="1"/>
      <c r="J300" s="5"/>
      <c r="K300" s="5"/>
    </row>
    <row r="301" spans="2:11">
      <c r="B301" s="93"/>
      <c r="C301" s="93"/>
      <c r="D301" s="1">
        <v>24414</v>
      </c>
      <c r="E301" s="1">
        <v>24450</v>
      </c>
      <c r="F301" s="1"/>
      <c r="G301" s="1"/>
      <c r="H301" s="1">
        <f>E301-D301</f>
        <v>36</v>
      </c>
      <c r="I301" s="1"/>
      <c r="J301" s="5"/>
      <c r="K301" s="5"/>
    </row>
    <row r="302" spans="2:11">
      <c r="B302" s="93"/>
      <c r="C302" s="93"/>
      <c r="D302" s="1"/>
      <c r="E302" s="1">
        <v>24450</v>
      </c>
      <c r="F302" s="1"/>
      <c r="G302" s="1">
        <v>24480</v>
      </c>
      <c r="H302" s="1">
        <f>E302-G302</f>
        <v>-30</v>
      </c>
      <c r="I302" s="1"/>
      <c r="J302" s="5"/>
      <c r="K302" s="5"/>
    </row>
    <row r="303" spans="2:11">
      <c r="B303" s="93"/>
      <c r="C303" s="93"/>
      <c r="D303" s="1">
        <v>24503</v>
      </c>
      <c r="E303" s="1"/>
      <c r="F303" s="1"/>
      <c r="G303" s="1">
        <v>24475</v>
      </c>
      <c r="H303" s="1">
        <f>G303-D303</f>
        <v>-28</v>
      </c>
      <c r="I303" s="1"/>
      <c r="J303" s="5"/>
      <c r="K303" s="5"/>
    </row>
    <row r="304" spans="2:11">
      <c r="B304" s="93"/>
      <c r="C304" s="93"/>
      <c r="D304" s="1">
        <v>24503</v>
      </c>
      <c r="E304" s="1"/>
      <c r="F304" s="1"/>
      <c r="G304" s="1">
        <v>24475</v>
      </c>
      <c r="H304" s="1">
        <f>G304-D304</f>
        <v>-28</v>
      </c>
      <c r="I304" s="1"/>
      <c r="J304" s="5"/>
      <c r="K304" s="5"/>
    </row>
    <row r="305" spans="2:11">
      <c r="B305" s="93"/>
      <c r="C305" s="93"/>
      <c r="D305" s="1">
        <v>24505</v>
      </c>
      <c r="E305" s="1"/>
      <c r="F305" s="1">
        <v>24565</v>
      </c>
      <c r="G305" s="1"/>
      <c r="H305" s="1">
        <f>F305-D305</f>
        <v>60</v>
      </c>
      <c r="I305" s="1"/>
      <c r="J305" s="5"/>
      <c r="K305" s="5"/>
    </row>
    <row r="306" spans="2:11">
      <c r="B306" s="94"/>
      <c r="C306" s="94"/>
      <c r="D306" s="1">
        <v>24505</v>
      </c>
      <c r="E306" s="1"/>
      <c r="F306" s="1">
        <v>24600</v>
      </c>
      <c r="G306" s="1"/>
      <c r="H306" s="1">
        <f>F306-D306</f>
        <v>95</v>
      </c>
      <c r="I306" s="1"/>
      <c r="J306" s="5">
        <f>H299+H300+H301+H302+H303+H304+H305+H306</f>
        <v>23</v>
      </c>
      <c r="K306" s="5">
        <f>J306*40</f>
        <v>920</v>
      </c>
    </row>
    <row r="307" spans="2:11">
      <c r="B307" s="92" t="s">
        <v>555</v>
      </c>
      <c r="C307" s="92" t="s">
        <v>547</v>
      </c>
      <c r="D307" s="1">
        <v>24622</v>
      </c>
      <c r="E307" s="1"/>
      <c r="F307" s="1">
        <v>24670</v>
      </c>
      <c r="G307" s="1"/>
      <c r="H307" s="1">
        <f>F307-D307</f>
        <v>48</v>
      </c>
      <c r="I307" s="1"/>
      <c r="J307" s="5"/>
      <c r="K307" s="5"/>
    </row>
    <row r="308" spans="2:11">
      <c r="B308" s="93"/>
      <c r="C308" s="93"/>
      <c r="D308" s="1">
        <v>24622</v>
      </c>
      <c r="E308" s="1"/>
      <c r="F308" s="1">
        <v>24696</v>
      </c>
      <c r="G308" s="1"/>
      <c r="H308" s="1">
        <f>F308-D308</f>
        <v>74</v>
      </c>
      <c r="I308" s="1"/>
      <c r="J308" s="5"/>
      <c r="K308" s="5"/>
    </row>
    <row r="309" spans="2:11">
      <c r="B309" s="93"/>
      <c r="C309" s="93"/>
      <c r="D309" s="1">
        <v>24494</v>
      </c>
      <c r="E309" s="1">
        <v>24540</v>
      </c>
      <c r="F309" s="1"/>
      <c r="G309" s="1"/>
      <c r="H309" s="1">
        <f>E309-D309</f>
        <v>46</v>
      </c>
      <c r="I309" s="1"/>
      <c r="J309" s="5"/>
      <c r="K309" s="5"/>
    </row>
    <row r="310" spans="2:11">
      <c r="B310" s="93"/>
      <c r="C310" s="93"/>
      <c r="D310" s="1">
        <v>24485</v>
      </c>
      <c r="E310" s="1">
        <v>24540</v>
      </c>
      <c r="F310" s="1"/>
      <c r="G310" s="1"/>
      <c r="H310" s="1">
        <f t="shared" ref="H310:H314" si="18">E310-D310</f>
        <v>55</v>
      </c>
      <c r="I310" s="1"/>
      <c r="J310" s="5"/>
      <c r="K310" s="5"/>
    </row>
    <row r="311" spans="2:11">
      <c r="B311" s="93"/>
      <c r="C311" s="93"/>
      <c r="D311" s="1">
        <v>24440</v>
      </c>
      <c r="E311" s="1">
        <v>24500</v>
      </c>
      <c r="F311" s="1"/>
      <c r="G311" s="1"/>
      <c r="H311" s="1">
        <f t="shared" si="18"/>
        <v>60</v>
      </c>
      <c r="I311" s="1"/>
      <c r="J311" s="5"/>
      <c r="K311" s="5"/>
    </row>
    <row r="312" spans="2:11">
      <c r="B312" s="93"/>
      <c r="C312" s="93"/>
      <c r="D312" s="1">
        <v>24415</v>
      </c>
      <c r="E312" s="1">
        <v>24500</v>
      </c>
      <c r="F312" s="1"/>
      <c r="G312" s="1"/>
      <c r="H312" s="1">
        <f t="shared" si="18"/>
        <v>85</v>
      </c>
      <c r="I312" s="1"/>
      <c r="J312" s="5"/>
      <c r="K312" s="5"/>
    </row>
    <row r="313" spans="2:11">
      <c r="B313" s="93"/>
      <c r="C313" s="93"/>
      <c r="D313" s="1">
        <v>24220</v>
      </c>
      <c r="E313" s="1">
        <v>24300</v>
      </c>
      <c r="F313" s="1"/>
      <c r="G313" s="1"/>
      <c r="H313" s="1">
        <f t="shared" si="18"/>
        <v>80</v>
      </c>
      <c r="I313" s="1"/>
      <c r="J313" s="5"/>
      <c r="K313" s="5"/>
    </row>
    <row r="314" spans="2:11">
      <c r="B314" s="94"/>
      <c r="C314" s="94"/>
      <c r="D314" s="1">
        <v>24142</v>
      </c>
      <c r="E314" s="1">
        <v>24300</v>
      </c>
      <c r="F314" s="1"/>
      <c r="G314" s="1"/>
      <c r="H314" s="1">
        <f t="shared" si="18"/>
        <v>158</v>
      </c>
      <c r="I314" s="1"/>
      <c r="J314" s="5">
        <f>H307+H308+H309+H310+H311+H312+H313+H314</f>
        <v>606</v>
      </c>
      <c r="K314" s="5">
        <f>J314*40</f>
        <v>24240</v>
      </c>
    </row>
    <row r="315" spans="2:11">
      <c r="B315" s="92" t="s">
        <v>556</v>
      </c>
      <c r="C315" s="92" t="s">
        <v>547</v>
      </c>
      <c r="D315" s="1">
        <v>24480</v>
      </c>
      <c r="E315" s="1"/>
      <c r="F315" s="1">
        <v>24560</v>
      </c>
      <c r="G315" s="1"/>
      <c r="H315" s="1">
        <f>F315-D315</f>
        <v>80</v>
      </c>
      <c r="I315" s="1"/>
      <c r="J315" s="5"/>
      <c r="K315" s="5"/>
    </row>
    <row r="316" spans="2:11">
      <c r="B316" s="93"/>
      <c r="C316" s="93"/>
      <c r="D316" s="1">
        <v>24480</v>
      </c>
      <c r="E316" s="1"/>
      <c r="F316" s="1">
        <v>24560</v>
      </c>
      <c r="G316" s="1"/>
      <c r="H316" s="1">
        <f t="shared" ref="H316:H321" si="19">F316-D316</f>
        <v>80</v>
      </c>
      <c r="I316" s="1"/>
      <c r="J316" s="5"/>
      <c r="K316" s="5"/>
    </row>
    <row r="317" spans="2:11">
      <c r="B317" s="93"/>
      <c r="C317" s="93"/>
      <c r="D317" s="1">
        <v>24530</v>
      </c>
      <c r="E317" s="1"/>
      <c r="F317" s="1">
        <v>24590</v>
      </c>
      <c r="G317" s="1"/>
      <c r="H317" s="1">
        <f t="shared" si="19"/>
        <v>60</v>
      </c>
      <c r="I317" s="1"/>
      <c r="J317" s="5"/>
      <c r="K317" s="5"/>
    </row>
    <row r="318" spans="2:11">
      <c r="B318" s="93"/>
      <c r="C318" s="93"/>
      <c r="D318" s="1">
        <v>24530</v>
      </c>
      <c r="E318" s="1"/>
      <c r="F318" s="1">
        <v>24572</v>
      </c>
      <c r="G318" s="1"/>
      <c r="H318" s="1">
        <f t="shared" si="19"/>
        <v>42</v>
      </c>
      <c r="I318" s="1"/>
      <c r="J318" s="5"/>
      <c r="K318" s="5"/>
    </row>
    <row r="319" spans="2:11">
      <c r="B319" s="93"/>
      <c r="C319" s="93"/>
      <c r="D319" s="1">
        <v>24530</v>
      </c>
      <c r="E319" s="1"/>
      <c r="F319" s="1">
        <v>24598</v>
      </c>
      <c r="G319" s="1"/>
      <c r="H319" s="1">
        <f t="shared" si="19"/>
        <v>68</v>
      </c>
      <c r="I319" s="1"/>
      <c r="J319" s="5"/>
      <c r="K319" s="5"/>
    </row>
    <row r="320" spans="2:11">
      <c r="B320" s="93"/>
      <c r="C320" s="93"/>
      <c r="D320" s="1">
        <v>24550</v>
      </c>
      <c r="E320" s="1"/>
      <c r="F320" s="1">
        <v>24800</v>
      </c>
      <c r="G320" s="1"/>
      <c r="H320" s="1">
        <f t="shared" si="19"/>
        <v>250</v>
      </c>
      <c r="I320" s="1"/>
      <c r="J320" s="5"/>
      <c r="K320" s="5"/>
    </row>
    <row r="321" spans="2:11">
      <c r="B321" s="94"/>
      <c r="C321" s="94"/>
      <c r="D321" s="1">
        <v>24550</v>
      </c>
      <c r="E321" s="1"/>
      <c r="F321" s="1">
        <v>24840</v>
      </c>
      <c r="G321" s="1"/>
      <c r="H321" s="1">
        <f t="shared" si="19"/>
        <v>290</v>
      </c>
      <c r="I321" s="1"/>
      <c r="J321" s="5">
        <f>H315+H316+H317+H318+H319+H320+H321</f>
        <v>870</v>
      </c>
      <c r="K321" s="5">
        <f>J321*40</f>
        <v>34800</v>
      </c>
    </row>
    <row r="322" spans="2:11">
      <c r="B322" s="92" t="s">
        <v>557</v>
      </c>
      <c r="C322" s="92" t="s">
        <v>547</v>
      </c>
      <c r="D322" s="1">
        <v>24700</v>
      </c>
      <c r="E322" s="1">
        <v>24782</v>
      </c>
      <c r="F322" s="1"/>
      <c r="G322" s="1"/>
      <c r="H322" s="1">
        <f>E322-D322</f>
        <v>82</v>
      </c>
      <c r="I322" s="1"/>
      <c r="J322" s="5"/>
      <c r="K322" s="5"/>
    </row>
    <row r="323" spans="2:11">
      <c r="B323" s="93"/>
      <c r="C323" s="93"/>
      <c r="D323" s="1">
        <v>24680</v>
      </c>
      <c r="E323" s="1">
        <v>24782</v>
      </c>
      <c r="F323" s="1"/>
      <c r="G323" s="1"/>
      <c r="H323" s="1">
        <f>E323-D323</f>
        <v>102</v>
      </c>
      <c r="I323" s="1"/>
      <c r="J323" s="5"/>
      <c r="K323" s="5"/>
    </row>
    <row r="324" spans="2:11">
      <c r="B324" s="93"/>
      <c r="C324" s="93"/>
      <c r="D324" s="1">
        <v>24680</v>
      </c>
      <c r="E324" s="1">
        <v>24782</v>
      </c>
      <c r="F324" s="1"/>
      <c r="G324" s="1"/>
      <c r="H324" s="1">
        <v>102</v>
      </c>
      <c r="I324" s="1"/>
      <c r="J324" s="5"/>
      <c r="K324" s="5"/>
    </row>
    <row r="325" spans="2:11">
      <c r="B325" s="93"/>
      <c r="C325" s="93"/>
      <c r="D325" s="1">
        <v>24800</v>
      </c>
      <c r="E325" s="1"/>
      <c r="F325" s="1">
        <v>24880</v>
      </c>
      <c r="G325" s="1"/>
      <c r="H325" s="1">
        <f>F325-D325</f>
        <v>80</v>
      </c>
      <c r="I325" s="1"/>
      <c r="J325" s="5"/>
      <c r="K325" s="5"/>
    </row>
    <row r="326" spans="2:11">
      <c r="B326" s="93"/>
      <c r="C326" s="93"/>
      <c r="D326" s="1">
        <v>24800</v>
      </c>
      <c r="E326" s="1"/>
      <c r="F326" s="1">
        <v>24880</v>
      </c>
      <c r="G326" s="1"/>
      <c r="H326" s="1">
        <f t="shared" ref="H326:H336" si="20">F326-D326</f>
        <v>80</v>
      </c>
      <c r="I326" s="1"/>
      <c r="J326" s="5"/>
      <c r="K326" s="5"/>
    </row>
    <row r="327" spans="2:11">
      <c r="B327" s="93"/>
      <c r="C327" s="93"/>
      <c r="D327" s="1">
        <v>24800</v>
      </c>
      <c r="E327" s="1"/>
      <c r="F327" s="1">
        <v>24915</v>
      </c>
      <c r="G327" s="1"/>
      <c r="H327" s="1">
        <f>F327-D327</f>
        <v>115</v>
      </c>
      <c r="I327" s="1"/>
      <c r="J327" s="5"/>
      <c r="K327" s="5"/>
    </row>
    <row r="328" spans="2:11">
      <c r="B328" s="93"/>
      <c r="C328" s="93"/>
      <c r="D328" s="1">
        <v>24790</v>
      </c>
      <c r="E328" s="1"/>
      <c r="F328" s="1">
        <v>24921</v>
      </c>
      <c r="G328" s="1"/>
      <c r="H328" s="1">
        <f t="shared" si="20"/>
        <v>131</v>
      </c>
      <c r="I328" s="1"/>
      <c r="J328" s="5"/>
      <c r="K328" s="5"/>
    </row>
    <row r="329" spans="2:11">
      <c r="B329" s="93"/>
      <c r="C329" s="93"/>
      <c r="D329" s="1">
        <v>24790</v>
      </c>
      <c r="E329" s="1"/>
      <c r="F329" s="1">
        <v>24945</v>
      </c>
      <c r="G329" s="1"/>
      <c r="H329" s="1">
        <f t="shared" si="20"/>
        <v>155</v>
      </c>
      <c r="I329" s="1"/>
      <c r="J329" s="5"/>
      <c r="K329" s="5"/>
    </row>
    <row r="330" spans="2:11">
      <c r="B330" s="94"/>
      <c r="C330" s="94"/>
      <c r="D330" s="1">
        <v>24790</v>
      </c>
      <c r="E330" s="1"/>
      <c r="F330" s="1">
        <v>24960</v>
      </c>
      <c r="G330" s="1"/>
      <c r="H330" s="1">
        <f t="shared" si="20"/>
        <v>170</v>
      </c>
      <c r="I330" s="1"/>
      <c r="J330" s="5">
        <f>H322+H323+H324+H325+H326+H327+H328+H329+H330</f>
        <v>1017</v>
      </c>
      <c r="K330" s="5">
        <f>J330*40</f>
        <v>40680</v>
      </c>
    </row>
    <row r="331" spans="2:11">
      <c r="B331" s="92" t="s">
        <v>558</v>
      </c>
      <c r="C331" s="92" t="s">
        <v>547</v>
      </c>
      <c r="D331" s="1">
        <v>24995</v>
      </c>
      <c r="E331" s="1"/>
      <c r="F331" s="1">
        <v>25055</v>
      </c>
      <c r="G331" s="1"/>
      <c r="H331" s="1">
        <f t="shared" si="20"/>
        <v>60</v>
      </c>
      <c r="I331" s="1"/>
      <c r="J331" s="5"/>
      <c r="K331" s="5"/>
    </row>
    <row r="332" spans="2:11">
      <c r="B332" s="93"/>
      <c r="C332" s="93"/>
      <c r="D332" s="1">
        <v>24995</v>
      </c>
      <c r="E332" s="1"/>
      <c r="F332" s="1">
        <v>25080</v>
      </c>
      <c r="G332" s="1"/>
      <c r="H332" s="1">
        <f t="shared" si="20"/>
        <v>85</v>
      </c>
      <c r="I332" s="1"/>
      <c r="J332" s="5"/>
      <c r="K332" s="5"/>
    </row>
    <row r="333" spans="2:11">
      <c r="B333" s="93"/>
      <c r="C333" s="93"/>
      <c r="D333" s="1">
        <v>24995</v>
      </c>
      <c r="E333" s="1"/>
      <c r="F333" s="1">
        <v>25097</v>
      </c>
      <c r="G333" s="1"/>
      <c r="H333" s="1">
        <f t="shared" si="20"/>
        <v>102</v>
      </c>
      <c r="I333" s="1"/>
      <c r="J333" s="5"/>
      <c r="K333" s="5"/>
    </row>
    <row r="334" spans="2:11">
      <c r="B334" s="93"/>
      <c r="C334" s="93"/>
      <c r="D334" s="1">
        <v>25025</v>
      </c>
      <c r="E334" s="1"/>
      <c r="F334" s="1">
        <v>25110</v>
      </c>
      <c r="G334" s="1"/>
      <c r="H334" s="1">
        <f t="shared" si="20"/>
        <v>85</v>
      </c>
      <c r="I334" s="1"/>
      <c r="J334" s="5"/>
      <c r="K334" s="5"/>
    </row>
    <row r="335" spans="2:11">
      <c r="B335" s="93"/>
      <c r="C335" s="93"/>
      <c r="D335" s="1">
        <v>25025</v>
      </c>
      <c r="E335" s="1"/>
      <c r="F335" s="1">
        <v>25140</v>
      </c>
      <c r="G335" s="1"/>
      <c r="H335" s="1">
        <f t="shared" si="20"/>
        <v>115</v>
      </c>
      <c r="I335" s="1"/>
      <c r="J335" s="5"/>
      <c r="K335" s="5"/>
    </row>
    <row r="336" spans="2:11">
      <c r="B336" s="94"/>
      <c r="C336" s="94"/>
      <c r="D336" s="1">
        <v>25025</v>
      </c>
      <c r="E336" s="1"/>
      <c r="F336" s="1">
        <v>25140</v>
      </c>
      <c r="G336" s="1"/>
      <c r="H336" s="1">
        <f t="shared" si="20"/>
        <v>115</v>
      </c>
      <c r="I336" s="1"/>
      <c r="J336" s="5">
        <f>H331+H332+H333+H334+H335+H336</f>
        <v>562</v>
      </c>
      <c r="K336" s="5">
        <f>J336*40</f>
        <v>22480</v>
      </c>
    </row>
    <row r="337" spans="2:11">
      <c r="B337" s="92" t="s">
        <v>559</v>
      </c>
      <c r="C337" s="92" t="s">
        <v>547</v>
      </c>
      <c r="D337" s="1">
        <v>25190</v>
      </c>
      <c r="E337" s="1"/>
      <c r="F337" s="1"/>
      <c r="G337" s="1">
        <v>25140</v>
      </c>
      <c r="H337" s="1">
        <f>G337-D337</f>
        <v>-50</v>
      </c>
      <c r="I337" s="1"/>
      <c r="J337" s="5"/>
      <c r="K337" s="5"/>
    </row>
    <row r="338" spans="2:11">
      <c r="B338" s="93"/>
      <c r="C338" s="93"/>
      <c r="D338" s="1">
        <v>25190</v>
      </c>
      <c r="E338" s="1"/>
      <c r="F338" s="1"/>
      <c r="G338" s="1">
        <v>25140</v>
      </c>
      <c r="H338" s="1">
        <f t="shared" ref="H338:H340" si="21">G338-D338</f>
        <v>-50</v>
      </c>
      <c r="I338" s="1"/>
      <c r="J338" s="5"/>
      <c r="K338" s="5"/>
    </row>
    <row r="339" spans="2:11">
      <c r="B339" s="93"/>
      <c r="C339" s="93"/>
      <c r="D339" s="1">
        <v>25205</v>
      </c>
      <c r="E339" s="1"/>
      <c r="F339" s="1"/>
      <c r="G339" s="1">
        <v>25125</v>
      </c>
      <c r="H339" s="1">
        <f t="shared" si="21"/>
        <v>-80</v>
      </c>
      <c r="I339" s="1"/>
      <c r="J339" s="5"/>
      <c r="K339" s="5"/>
    </row>
    <row r="340" spans="2:11">
      <c r="B340" s="93"/>
      <c r="C340" s="93"/>
      <c r="D340" s="1">
        <v>25205</v>
      </c>
      <c r="E340" s="1"/>
      <c r="F340" s="1"/>
      <c r="G340" s="1">
        <v>25125</v>
      </c>
      <c r="H340" s="1">
        <f t="shared" si="21"/>
        <v>-80</v>
      </c>
      <c r="I340" s="1"/>
      <c r="J340" s="5"/>
      <c r="K340" s="5"/>
    </row>
    <row r="341" spans="2:11">
      <c r="B341" s="93"/>
      <c r="C341" s="93"/>
      <c r="D341" s="1">
        <v>25140</v>
      </c>
      <c r="E341" s="1"/>
      <c r="F341" s="1">
        <v>25255</v>
      </c>
      <c r="G341" s="1"/>
      <c r="H341" s="1">
        <f>F341-D341</f>
        <v>115</v>
      </c>
      <c r="I341" s="1"/>
      <c r="J341" s="5"/>
      <c r="K341" s="5"/>
    </row>
    <row r="342" spans="2:11">
      <c r="B342" s="94"/>
      <c r="C342" s="94"/>
      <c r="D342" s="1">
        <v>25140</v>
      </c>
      <c r="E342" s="1"/>
      <c r="F342" s="1">
        <v>25255</v>
      </c>
      <c r="G342" s="1"/>
      <c r="H342" s="1">
        <f>F342-D342</f>
        <v>115</v>
      </c>
      <c r="I342" s="1"/>
      <c r="J342" s="5">
        <f>H337+H338+H339+H340+H341+H342</f>
        <v>-30</v>
      </c>
      <c r="K342" s="5">
        <f>J342*40</f>
        <v>-1200</v>
      </c>
    </row>
    <row r="343" spans="2:11">
      <c r="B343" s="92" t="s">
        <v>560</v>
      </c>
      <c r="C343" s="92" t="s">
        <v>547</v>
      </c>
      <c r="D343" s="1">
        <v>25055</v>
      </c>
      <c r="E343" s="1">
        <v>25120</v>
      </c>
      <c r="F343" s="1"/>
      <c r="G343" s="1"/>
      <c r="H343" s="1">
        <f>E343-D343</f>
        <v>65</v>
      </c>
      <c r="I343" s="1"/>
      <c r="J343" s="5"/>
      <c r="K343" s="5"/>
    </row>
    <row r="344" spans="2:11">
      <c r="B344" s="93"/>
      <c r="C344" s="93"/>
      <c r="D344" s="1">
        <v>25036</v>
      </c>
      <c r="E344" s="1">
        <v>25120</v>
      </c>
      <c r="F344" s="1"/>
      <c r="G344" s="1"/>
      <c r="H344" s="1">
        <f t="shared" ref="H344:H345" si="22">E344-D344</f>
        <v>84</v>
      </c>
      <c r="I344" s="1"/>
      <c r="J344" s="5"/>
      <c r="K344" s="5"/>
    </row>
    <row r="345" spans="2:11">
      <c r="B345" s="93"/>
      <c r="C345" s="93"/>
      <c r="D345" s="1">
        <v>25019</v>
      </c>
      <c r="E345" s="1">
        <v>25120</v>
      </c>
      <c r="F345" s="1"/>
      <c r="G345" s="1"/>
      <c r="H345" s="1">
        <f t="shared" si="22"/>
        <v>101</v>
      </c>
      <c r="I345" s="1"/>
      <c r="J345" s="5"/>
      <c r="K345" s="5"/>
    </row>
    <row r="346" spans="2:11">
      <c r="B346" s="93"/>
      <c r="C346" s="93"/>
      <c r="D346" s="1"/>
      <c r="E346" s="1">
        <v>24980</v>
      </c>
      <c r="F346" s="1"/>
      <c r="G346" s="1">
        <v>25040</v>
      </c>
      <c r="H346" s="1">
        <f>E346-G346</f>
        <v>-60</v>
      </c>
      <c r="I346" s="1"/>
      <c r="J346" s="5"/>
      <c r="K346" s="5"/>
    </row>
    <row r="347" spans="2:11">
      <c r="B347" s="93"/>
      <c r="C347" s="93"/>
      <c r="D347" s="1"/>
      <c r="E347" s="1">
        <v>24980</v>
      </c>
      <c r="F347" s="1"/>
      <c r="G347" s="1">
        <v>25040</v>
      </c>
      <c r="H347" s="1">
        <f>E347-G347</f>
        <v>-60</v>
      </c>
      <c r="I347" s="1"/>
      <c r="J347" s="5"/>
      <c r="K347" s="5"/>
    </row>
    <row r="348" spans="2:11">
      <c r="B348" s="93"/>
      <c r="C348" s="93"/>
      <c r="D348" s="1">
        <v>25000</v>
      </c>
      <c r="E348" s="1">
        <v>25040</v>
      </c>
      <c r="F348" s="1"/>
      <c r="G348" s="1"/>
      <c r="H348" s="1">
        <f>E348-D348</f>
        <v>40</v>
      </c>
      <c r="I348" s="1"/>
      <c r="J348" s="5"/>
      <c r="K348" s="5"/>
    </row>
    <row r="349" spans="2:11">
      <c r="B349" s="93"/>
      <c r="C349" s="93"/>
      <c r="D349" s="1"/>
      <c r="E349" s="1">
        <v>25040</v>
      </c>
      <c r="F349" s="1"/>
      <c r="G349" s="1">
        <v>25050</v>
      </c>
      <c r="H349" s="1">
        <f>E349-G349</f>
        <v>-10</v>
      </c>
      <c r="I349" s="1"/>
      <c r="J349" s="5"/>
      <c r="K349" s="5"/>
    </row>
    <row r="350" spans="2:11">
      <c r="B350" s="93"/>
      <c r="C350" s="93"/>
      <c r="D350" s="1">
        <v>25075</v>
      </c>
      <c r="E350" s="1"/>
      <c r="F350" s="1">
        <v>25147</v>
      </c>
      <c r="G350" s="1"/>
      <c r="H350" s="1">
        <f>F350-D350</f>
        <v>72</v>
      </c>
      <c r="I350" s="1"/>
      <c r="J350" s="5"/>
      <c r="K350" s="5"/>
    </row>
    <row r="351" spans="2:11">
      <c r="B351" s="93"/>
      <c r="C351" s="93"/>
      <c r="D351" s="1">
        <v>25075</v>
      </c>
      <c r="E351" s="1"/>
      <c r="F351" s="1">
        <v>25147</v>
      </c>
      <c r="G351" s="1"/>
      <c r="H351" s="1">
        <f t="shared" ref="H351:H352" si="23">F351-D351</f>
        <v>72</v>
      </c>
      <c r="I351" s="1"/>
      <c r="J351" s="5"/>
      <c r="K351" s="5"/>
    </row>
    <row r="352" spans="2:11">
      <c r="B352" s="94"/>
      <c r="C352" s="94"/>
      <c r="D352" s="1">
        <v>25075</v>
      </c>
      <c r="E352" s="1"/>
      <c r="F352" s="1">
        <v>25108</v>
      </c>
      <c r="G352" s="1"/>
      <c r="H352" s="1">
        <f t="shared" si="23"/>
        <v>33</v>
      </c>
      <c r="I352" s="1"/>
      <c r="J352" s="5">
        <f>H343+H344+H345+H346+H347+H348+H349+H350+H351+H352</f>
        <v>337</v>
      </c>
      <c r="K352" s="5">
        <f>J352*40</f>
        <v>13480</v>
      </c>
    </row>
    <row r="353" spans="2:11">
      <c r="B353" s="92" t="s">
        <v>562</v>
      </c>
      <c r="C353" s="92" t="s">
        <v>547</v>
      </c>
      <c r="D353" s="1">
        <v>24960</v>
      </c>
      <c r="E353" s="1">
        <v>25000</v>
      </c>
      <c r="F353" s="1"/>
      <c r="G353" s="1"/>
      <c r="H353" s="1">
        <f>E353-D353</f>
        <v>40</v>
      </c>
      <c r="I353" s="1"/>
      <c r="J353" s="5"/>
      <c r="K353" s="5"/>
    </row>
    <row r="354" spans="2:11">
      <c r="B354" s="93"/>
      <c r="C354" s="93"/>
      <c r="D354" s="1"/>
      <c r="E354" s="1">
        <v>25000</v>
      </c>
      <c r="F354" s="1"/>
      <c r="G354" s="1">
        <v>25060</v>
      </c>
      <c r="H354" s="1">
        <f>E354-G354</f>
        <v>-60</v>
      </c>
      <c r="I354" s="1"/>
      <c r="J354" s="5"/>
      <c r="K354" s="5"/>
    </row>
    <row r="355" spans="2:11">
      <c r="B355" s="93"/>
      <c r="C355" s="93"/>
      <c r="D355" s="1"/>
      <c r="E355" s="1">
        <v>25018</v>
      </c>
      <c r="F355" s="1"/>
      <c r="G355" s="1">
        <v>25060</v>
      </c>
      <c r="H355" s="1">
        <f t="shared" ref="H355:H357" si="24">E355-G355</f>
        <v>-42</v>
      </c>
      <c r="I355" s="1"/>
      <c r="J355" s="5"/>
      <c r="K355" s="5"/>
    </row>
    <row r="356" spans="2:11">
      <c r="B356" s="93"/>
      <c r="C356" s="93"/>
      <c r="D356" s="1"/>
      <c r="E356" s="1">
        <v>25025</v>
      </c>
      <c r="F356" s="1"/>
      <c r="G356" s="1">
        <v>25100</v>
      </c>
      <c r="H356" s="1">
        <f t="shared" si="24"/>
        <v>-75</v>
      </c>
      <c r="I356" s="1"/>
      <c r="J356" s="5"/>
      <c r="K356" s="5"/>
    </row>
    <row r="357" spans="2:11">
      <c r="B357" s="93"/>
      <c r="C357" s="93"/>
      <c r="D357" s="1"/>
      <c r="E357" s="1">
        <v>25025</v>
      </c>
      <c r="F357" s="1"/>
      <c r="G357" s="1">
        <v>25100</v>
      </c>
      <c r="H357" s="1">
        <f t="shared" si="24"/>
        <v>-75</v>
      </c>
      <c r="I357" s="1"/>
      <c r="J357" s="5"/>
      <c r="K357" s="5"/>
    </row>
    <row r="358" spans="2:11">
      <c r="B358" s="93"/>
      <c r="C358" s="93"/>
      <c r="D358" s="1">
        <v>25130</v>
      </c>
      <c r="E358" s="1"/>
      <c r="F358" s="1">
        <v>25195</v>
      </c>
      <c r="G358" s="1"/>
      <c r="H358" s="1">
        <f>F358-D358</f>
        <v>65</v>
      </c>
      <c r="I358" s="1"/>
      <c r="J358" s="5"/>
      <c r="K358" s="5"/>
    </row>
    <row r="359" spans="2:11">
      <c r="B359" s="93"/>
      <c r="C359" s="93"/>
      <c r="D359" s="1">
        <v>25130</v>
      </c>
      <c r="E359" s="1"/>
      <c r="F359" s="1">
        <v>25215</v>
      </c>
      <c r="G359" s="1"/>
      <c r="H359" s="1">
        <f t="shared" ref="H359:H360" si="25">F359-D359</f>
        <v>85</v>
      </c>
      <c r="I359" s="1"/>
      <c r="J359" s="5"/>
      <c r="K359" s="5"/>
    </row>
    <row r="360" spans="2:11">
      <c r="B360" s="94"/>
      <c r="C360" s="94"/>
      <c r="D360" s="1">
        <v>25130</v>
      </c>
      <c r="E360" s="1"/>
      <c r="F360" s="1">
        <v>25225</v>
      </c>
      <c r="G360" s="1"/>
      <c r="H360" s="1">
        <f t="shared" si="25"/>
        <v>95</v>
      </c>
      <c r="I360" s="1"/>
      <c r="J360" s="5">
        <f>H353+H354+H355+H356+H357+H359+H360</f>
        <v>-32</v>
      </c>
      <c r="K360" s="5">
        <f>J360*40</f>
        <v>-1280</v>
      </c>
    </row>
    <row r="361" spans="2:11">
      <c r="B361" s="92" t="s">
        <v>563</v>
      </c>
      <c r="C361" s="92" t="s">
        <v>547</v>
      </c>
      <c r="D361" s="1">
        <v>25260</v>
      </c>
      <c r="E361" s="1"/>
      <c r="F361" s="1">
        <v>25320</v>
      </c>
      <c r="G361" s="1"/>
      <c r="H361" s="1">
        <f>F361-D361</f>
        <v>60</v>
      </c>
      <c r="I361" s="1"/>
      <c r="J361" s="5"/>
      <c r="K361" s="5"/>
    </row>
    <row r="362" spans="2:11">
      <c r="B362" s="93"/>
      <c r="C362" s="93"/>
      <c r="D362" s="1">
        <v>25260</v>
      </c>
      <c r="E362" s="1"/>
      <c r="F362" s="1">
        <v>25330</v>
      </c>
      <c r="G362" s="1"/>
      <c r="H362" s="1">
        <f>F362-D362</f>
        <v>70</v>
      </c>
      <c r="I362" s="1"/>
      <c r="J362" s="5"/>
      <c r="K362" s="5"/>
    </row>
    <row r="363" spans="2:11">
      <c r="B363" s="93"/>
      <c r="C363" s="93"/>
      <c r="D363" s="1">
        <v>25260</v>
      </c>
      <c r="E363" s="1"/>
      <c r="F363" s="1">
        <v>25345</v>
      </c>
      <c r="G363" s="1"/>
      <c r="H363" s="1">
        <f>F363-D363</f>
        <v>85</v>
      </c>
      <c r="I363" s="1"/>
      <c r="J363" s="5"/>
      <c r="K363" s="5"/>
    </row>
    <row r="364" spans="2:11">
      <c r="B364" s="93"/>
      <c r="C364" s="93"/>
      <c r="D364" s="1">
        <v>25274</v>
      </c>
      <c r="E364" s="1">
        <v>25318</v>
      </c>
      <c r="F364" s="1"/>
      <c r="G364" s="1"/>
      <c r="H364" s="1">
        <f>E364-D364</f>
        <v>44</v>
      </c>
      <c r="I364" s="1"/>
      <c r="J364" s="5"/>
      <c r="K364" s="5"/>
    </row>
    <row r="365" spans="2:11">
      <c r="B365" s="93"/>
      <c r="C365" s="93"/>
      <c r="D365" s="1">
        <v>25244</v>
      </c>
      <c r="E365" s="1">
        <v>25318</v>
      </c>
      <c r="F365" s="1"/>
      <c r="G365" s="1"/>
      <c r="H365" s="1">
        <f>E365-D365</f>
        <v>74</v>
      </c>
      <c r="I365" s="1"/>
      <c r="J365" s="5"/>
      <c r="K365" s="5"/>
    </row>
    <row r="366" spans="2:11">
      <c r="B366" s="93"/>
      <c r="C366" s="93"/>
      <c r="D366" s="1">
        <v>25215</v>
      </c>
      <c r="E366" s="1">
        <v>25318</v>
      </c>
      <c r="F366" s="1"/>
      <c r="G366" s="1"/>
      <c r="H366" s="1">
        <f>E366-D366</f>
        <v>103</v>
      </c>
      <c r="I366" s="1"/>
      <c r="J366" s="5"/>
      <c r="K366" s="5"/>
    </row>
    <row r="367" spans="2:11">
      <c r="B367" s="93"/>
      <c r="C367" s="93"/>
      <c r="D367" s="1">
        <v>25138</v>
      </c>
      <c r="E367" s="1">
        <v>25260</v>
      </c>
      <c r="F367" s="1"/>
      <c r="G367" s="1"/>
      <c r="H367" s="1">
        <f>E367-D367</f>
        <v>122</v>
      </c>
      <c r="I367" s="1"/>
      <c r="J367" s="5"/>
      <c r="K367" s="5"/>
    </row>
    <row r="368" spans="2:11">
      <c r="B368" s="93"/>
      <c r="C368" s="93"/>
      <c r="D368" s="1">
        <v>25130</v>
      </c>
      <c r="E368" s="1">
        <v>25260</v>
      </c>
      <c r="F368" s="1"/>
      <c r="G368" s="1"/>
      <c r="H368" s="1">
        <f>E368-D368</f>
        <v>130</v>
      </c>
      <c r="I368" s="1"/>
      <c r="J368" s="5"/>
      <c r="K368" s="5"/>
    </row>
    <row r="369" spans="2:11">
      <c r="B369" s="93"/>
      <c r="C369" s="93"/>
      <c r="D369" s="1">
        <v>25086</v>
      </c>
      <c r="E369" s="1">
        <v>25230</v>
      </c>
      <c r="F369" s="1"/>
      <c r="G369" s="1"/>
      <c r="H369" s="1">
        <f>E369-D369</f>
        <v>144</v>
      </c>
      <c r="I369" s="1"/>
      <c r="J369" s="5"/>
      <c r="K369" s="5"/>
    </row>
    <row r="370" spans="2:11">
      <c r="B370" s="94"/>
      <c r="C370" s="94"/>
      <c r="D370" s="1">
        <v>25086</v>
      </c>
      <c r="E370" s="1">
        <v>25230</v>
      </c>
      <c r="F370" s="1"/>
      <c r="G370" s="1"/>
      <c r="H370" s="1">
        <f>E370-D370</f>
        <v>144</v>
      </c>
      <c r="I370" s="1"/>
      <c r="J370" s="5">
        <f>H361+H362+H363+H364+H365+H366+H367+H368+H369+H370</f>
        <v>976</v>
      </c>
      <c r="K370" s="5">
        <f>J370*40</f>
        <v>39040</v>
      </c>
    </row>
    <row r="371" spans="2:11">
      <c r="B371" s="1"/>
      <c r="C371" s="1"/>
      <c r="D371" s="1"/>
      <c r="E371" s="1"/>
      <c r="F371" s="1"/>
      <c r="G371" s="1"/>
      <c r="H371" s="5">
        <f>SUM(H290:H370)</f>
        <v>4784</v>
      </c>
      <c r="I371" s="5">
        <f>H371*40</f>
        <v>191360</v>
      </c>
      <c r="J371" s="1"/>
      <c r="K371" s="1"/>
    </row>
  </sheetData>
  <mergeCells count="118">
    <mergeCell ref="B361:B370"/>
    <mergeCell ref="C361:C370"/>
    <mergeCell ref="J287:K288"/>
    <mergeCell ref="B290:B298"/>
    <mergeCell ref="C290:C298"/>
    <mergeCell ref="B209:B218"/>
    <mergeCell ref="C209:C218"/>
    <mergeCell ref="B331:B336"/>
    <mergeCell ref="C331:C336"/>
    <mergeCell ref="B315:B321"/>
    <mergeCell ref="C315:C321"/>
    <mergeCell ref="B299:B306"/>
    <mergeCell ref="C299:C306"/>
    <mergeCell ref="C281:C282"/>
    <mergeCell ref="B281:B282"/>
    <mergeCell ref="B277:B280"/>
    <mergeCell ref="C277:C280"/>
    <mergeCell ref="B322:B330"/>
    <mergeCell ref="C322:C330"/>
    <mergeCell ref="B221:B222"/>
    <mergeCell ref="C221:C222"/>
    <mergeCell ref="B219:B220"/>
    <mergeCell ref="C219:C220"/>
    <mergeCell ref="B225:B230"/>
    <mergeCell ref="J164:K165"/>
    <mergeCell ref="B200:B208"/>
    <mergeCell ref="C200:C208"/>
    <mergeCell ref="B190:B199"/>
    <mergeCell ref="C190:C199"/>
    <mergeCell ref="B175:B180"/>
    <mergeCell ref="C175:C180"/>
    <mergeCell ref="B181:B189"/>
    <mergeCell ref="C181:C189"/>
    <mergeCell ref="B167:B174"/>
    <mergeCell ref="C167:C174"/>
    <mergeCell ref="B71:B74"/>
    <mergeCell ref="C71:C74"/>
    <mergeCell ref="B93:B97"/>
    <mergeCell ref="C93:C97"/>
    <mergeCell ref="B89:B92"/>
    <mergeCell ref="C89:C92"/>
    <mergeCell ref="B77:B86"/>
    <mergeCell ref="C77:C86"/>
    <mergeCell ref="B87:B88"/>
    <mergeCell ref="C87:C88"/>
    <mergeCell ref="C4:C17"/>
    <mergeCell ref="B18:B19"/>
    <mergeCell ref="C18:C19"/>
    <mergeCell ref="B30:B33"/>
    <mergeCell ref="C30:C33"/>
    <mergeCell ref="B22:B24"/>
    <mergeCell ref="B25:B27"/>
    <mergeCell ref="C22:C27"/>
    <mergeCell ref="B53:B58"/>
    <mergeCell ref="C53:C58"/>
    <mergeCell ref="B68:B70"/>
    <mergeCell ref="C65:C70"/>
    <mergeCell ref="B51:B52"/>
    <mergeCell ref="C51:C52"/>
    <mergeCell ref="B36:B39"/>
    <mergeCell ref="C36:C39"/>
    <mergeCell ref="C40:C42"/>
    <mergeCell ref="B40:B42"/>
    <mergeCell ref="B49:B50"/>
    <mergeCell ref="C49:C50"/>
    <mergeCell ref="B43:B45"/>
    <mergeCell ref="C43:C45"/>
    <mergeCell ref="C46:C47"/>
    <mergeCell ref="C98:C99"/>
    <mergeCell ref="B100:B103"/>
    <mergeCell ref="C148:C160"/>
    <mergeCell ref="B148:B160"/>
    <mergeCell ref="B121:B125"/>
    <mergeCell ref="C121:C125"/>
    <mergeCell ref="B110:B120"/>
    <mergeCell ref="C110:C120"/>
    <mergeCell ref="B137:B139"/>
    <mergeCell ref="C137:C139"/>
    <mergeCell ref="C132:C136"/>
    <mergeCell ref="B132:B136"/>
    <mergeCell ref="B98:B99"/>
    <mergeCell ref="C100:C103"/>
    <mergeCell ref="B126:B127"/>
    <mergeCell ref="B128:B129"/>
    <mergeCell ref="B104:B109"/>
    <mergeCell ref="C104:C109"/>
    <mergeCell ref="B130:B131"/>
    <mergeCell ref="C126:C127"/>
    <mergeCell ref="C128:C129"/>
    <mergeCell ref="C130:C131"/>
    <mergeCell ref="B140:B147"/>
    <mergeCell ref="C140:C147"/>
    <mergeCell ref="B223:B224"/>
    <mergeCell ref="C223:C224"/>
    <mergeCell ref="C225:C230"/>
    <mergeCell ref="B236:B239"/>
    <mergeCell ref="B231:B235"/>
    <mergeCell ref="C236:C239"/>
    <mergeCell ref="B261:B268"/>
    <mergeCell ref="C261:C268"/>
    <mergeCell ref="B240:B244"/>
    <mergeCell ref="C240:C244"/>
    <mergeCell ref="C231:C235"/>
    <mergeCell ref="B353:B360"/>
    <mergeCell ref="C353:C360"/>
    <mergeCell ref="B337:B342"/>
    <mergeCell ref="C337:C342"/>
    <mergeCell ref="B245:B250"/>
    <mergeCell ref="C245:C250"/>
    <mergeCell ref="C269:C270"/>
    <mergeCell ref="C271:C276"/>
    <mergeCell ref="B269:B276"/>
    <mergeCell ref="B251:B260"/>
    <mergeCell ref="C251:C260"/>
    <mergeCell ref="B307:B314"/>
    <mergeCell ref="C307:C314"/>
    <mergeCell ref="B343:B352"/>
    <mergeCell ref="C343:C35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K118"/>
  <sheetViews>
    <sheetView tabSelected="1" topLeftCell="A95" workbookViewId="0">
      <selection activeCell="J119" sqref="J119"/>
    </sheetView>
  </sheetViews>
  <sheetFormatPr defaultRowHeight="15"/>
  <cols>
    <col min="2" max="2" width="14" customWidth="1"/>
    <col min="3" max="3" width="16.85546875" customWidth="1"/>
    <col min="10" max="10" width="13.140625" customWidth="1"/>
  </cols>
  <sheetData>
    <row r="1" spans="2:11">
      <c r="B1" s="5" t="s">
        <v>15</v>
      </c>
      <c r="C1" s="5">
        <v>2018</v>
      </c>
      <c r="D1" s="5"/>
      <c r="E1" s="1"/>
      <c r="F1" s="1"/>
      <c r="G1" s="1"/>
      <c r="H1" s="1"/>
      <c r="I1" s="1"/>
      <c r="J1" s="1"/>
      <c r="K1" s="1"/>
    </row>
    <row r="2" spans="2:11">
      <c r="B2" s="15" t="s">
        <v>0</v>
      </c>
      <c r="C2" s="15" t="s">
        <v>209</v>
      </c>
      <c r="D2" s="15" t="s">
        <v>219</v>
      </c>
      <c r="E2" s="16" t="s">
        <v>210</v>
      </c>
      <c r="F2" s="17" t="s">
        <v>3</v>
      </c>
      <c r="G2" s="18" t="s">
        <v>6</v>
      </c>
      <c r="H2" s="19" t="s">
        <v>7</v>
      </c>
      <c r="I2" s="15" t="s">
        <v>4</v>
      </c>
      <c r="J2" s="15" t="s">
        <v>266</v>
      </c>
      <c r="K2" s="15" t="s">
        <v>9</v>
      </c>
    </row>
    <row r="3" spans="2:11">
      <c r="B3" s="1" t="s">
        <v>449</v>
      </c>
      <c r="C3" s="1" t="s">
        <v>414</v>
      </c>
      <c r="D3" s="1">
        <v>1200</v>
      </c>
      <c r="E3" s="1">
        <v>510</v>
      </c>
      <c r="F3" s="1">
        <v>516</v>
      </c>
      <c r="G3" s="1"/>
      <c r="H3" s="1"/>
      <c r="I3" s="1">
        <f>F3-E3</f>
        <v>6</v>
      </c>
      <c r="J3" s="1">
        <f>I3*D3</f>
        <v>7200</v>
      </c>
      <c r="K3" s="1"/>
    </row>
    <row r="4" spans="2:11">
      <c r="B4" s="1" t="s">
        <v>449</v>
      </c>
      <c r="C4" s="1" t="s">
        <v>259</v>
      </c>
      <c r="D4" s="1">
        <v>3000</v>
      </c>
      <c r="E4" s="1">
        <v>303</v>
      </c>
      <c r="F4" s="1"/>
      <c r="G4" s="1">
        <v>309</v>
      </c>
      <c r="H4" s="1"/>
      <c r="I4" s="1">
        <f>G4-E4</f>
        <v>6</v>
      </c>
      <c r="J4" s="1">
        <f>I4*D4</f>
        <v>18000</v>
      </c>
      <c r="K4" s="1"/>
    </row>
    <row r="5" spans="2:11">
      <c r="B5" s="1" t="s">
        <v>449</v>
      </c>
      <c r="C5" s="1" t="s">
        <v>230</v>
      </c>
      <c r="D5" s="1">
        <v>1000</v>
      </c>
      <c r="E5" s="1">
        <v>727.6</v>
      </c>
      <c r="F5" s="1"/>
      <c r="G5" s="1">
        <v>732</v>
      </c>
      <c r="H5" s="1"/>
      <c r="I5" s="1">
        <f>G5-E5</f>
        <v>4.3999999999999773</v>
      </c>
      <c r="J5" s="1">
        <f>I5*D5</f>
        <v>4399.9999999999773</v>
      </c>
      <c r="K5" s="1"/>
    </row>
    <row r="6" spans="2:11">
      <c r="B6" s="108" t="s">
        <v>452</v>
      </c>
      <c r="C6" s="1" t="s">
        <v>259</v>
      </c>
      <c r="D6" s="1">
        <v>3000</v>
      </c>
      <c r="E6" s="1">
        <v>305</v>
      </c>
      <c r="F6" s="1">
        <v>310</v>
      </c>
      <c r="G6" s="1"/>
      <c r="H6" s="1"/>
      <c r="I6" s="1">
        <f>F6-E6</f>
        <v>5</v>
      </c>
      <c r="J6" s="1">
        <f>I6*D6</f>
        <v>15000</v>
      </c>
      <c r="K6" s="1"/>
    </row>
    <row r="7" spans="2:11">
      <c r="B7" s="108"/>
      <c r="C7" s="1" t="s">
        <v>359</v>
      </c>
      <c r="D7" s="1">
        <v>750</v>
      </c>
      <c r="E7" s="1">
        <v>1290</v>
      </c>
      <c r="F7" s="1">
        <v>1306</v>
      </c>
      <c r="G7" s="1"/>
      <c r="H7" s="1"/>
      <c r="I7" s="1">
        <f>F7-E7</f>
        <v>16</v>
      </c>
      <c r="J7" s="1">
        <f>I7*D7</f>
        <v>12000</v>
      </c>
      <c r="K7" s="1"/>
    </row>
    <row r="8" spans="2:11">
      <c r="B8" s="48" t="s">
        <v>452</v>
      </c>
      <c r="C8" s="92" t="s">
        <v>230</v>
      </c>
      <c r="D8" s="1">
        <v>1000</v>
      </c>
      <c r="E8" s="1">
        <v>738</v>
      </c>
      <c r="F8" s="1"/>
      <c r="G8" s="1"/>
      <c r="H8" s="1"/>
      <c r="I8" s="1"/>
      <c r="J8" s="1"/>
      <c r="K8" s="1" t="s">
        <v>13</v>
      </c>
    </row>
    <row r="9" spans="2:11">
      <c r="B9" s="48" t="s">
        <v>454</v>
      </c>
      <c r="C9" s="94"/>
      <c r="D9" s="1"/>
      <c r="E9" s="1"/>
      <c r="F9" s="1">
        <v>771</v>
      </c>
      <c r="G9" s="1"/>
      <c r="H9" s="1"/>
      <c r="I9" s="1">
        <f>F9-E8</f>
        <v>33</v>
      </c>
      <c r="J9" s="1">
        <f>I9*D8</f>
        <v>33000</v>
      </c>
      <c r="K9" s="1"/>
    </row>
    <row r="10" spans="2:11">
      <c r="B10" s="48" t="s">
        <v>455</v>
      </c>
      <c r="C10" s="92" t="s">
        <v>258</v>
      </c>
      <c r="D10" s="1">
        <v>1500</v>
      </c>
      <c r="E10" s="1">
        <v>433</v>
      </c>
      <c r="F10" s="1"/>
      <c r="G10" s="1"/>
      <c r="H10" s="1"/>
      <c r="I10" s="1"/>
      <c r="J10" s="1"/>
      <c r="K10" s="1" t="s">
        <v>13</v>
      </c>
    </row>
    <row r="11" spans="2:11">
      <c r="B11" s="48" t="s">
        <v>456</v>
      </c>
      <c r="C11" s="94"/>
      <c r="D11" s="1"/>
      <c r="E11" s="1"/>
      <c r="F11" s="1">
        <v>441</v>
      </c>
      <c r="G11" s="1"/>
      <c r="H11" s="1"/>
      <c r="I11" s="1">
        <f>F11-E10</f>
        <v>8</v>
      </c>
      <c r="J11" s="1">
        <f>I11*D10</f>
        <v>12000</v>
      </c>
      <c r="K11" s="1"/>
    </row>
    <row r="12" spans="2:11">
      <c r="B12" s="48" t="s">
        <v>457</v>
      </c>
      <c r="C12" s="92" t="s">
        <v>414</v>
      </c>
      <c r="D12" s="1">
        <v>1200</v>
      </c>
      <c r="E12" s="1">
        <v>538</v>
      </c>
      <c r="F12" s="1"/>
      <c r="G12" s="1"/>
      <c r="H12" s="1"/>
      <c r="I12" s="1"/>
      <c r="J12" s="1"/>
      <c r="K12" s="1" t="s">
        <v>13</v>
      </c>
    </row>
    <row r="13" spans="2:11">
      <c r="B13" s="48" t="s">
        <v>458</v>
      </c>
      <c r="C13" s="94"/>
      <c r="D13" s="1"/>
      <c r="E13" s="1"/>
      <c r="F13" s="1">
        <v>550</v>
      </c>
      <c r="G13" s="1"/>
      <c r="H13" s="1"/>
      <c r="I13" s="1">
        <f>F13-E12</f>
        <v>12</v>
      </c>
      <c r="J13" s="1">
        <f>I13*D12</f>
        <v>14400</v>
      </c>
      <c r="K13" s="1"/>
    </row>
    <row r="14" spans="2:11">
      <c r="B14" s="48" t="s">
        <v>458</v>
      </c>
      <c r="C14" s="92" t="s">
        <v>247</v>
      </c>
      <c r="D14" s="1">
        <v>2750</v>
      </c>
      <c r="E14" s="1">
        <v>310</v>
      </c>
      <c r="F14" s="1"/>
      <c r="G14" s="1"/>
      <c r="H14" s="1"/>
      <c r="I14" s="1"/>
      <c r="J14" s="1"/>
      <c r="K14" s="1" t="s">
        <v>13</v>
      </c>
    </row>
    <row r="15" spans="2:11">
      <c r="B15" s="48" t="s">
        <v>459</v>
      </c>
      <c r="C15" s="94"/>
      <c r="D15" s="1"/>
      <c r="E15" s="1"/>
      <c r="F15" s="1">
        <v>317</v>
      </c>
      <c r="G15" s="1"/>
      <c r="H15" s="1"/>
      <c r="I15" s="1">
        <f>F15-E14</f>
        <v>7</v>
      </c>
      <c r="J15" s="1">
        <f>I15*D14</f>
        <v>19250</v>
      </c>
      <c r="K15" s="1"/>
    </row>
    <row r="16" spans="2:11">
      <c r="B16" s="48" t="s">
        <v>462</v>
      </c>
      <c r="C16" s="43" t="s">
        <v>247</v>
      </c>
      <c r="D16" s="1">
        <v>2750</v>
      </c>
      <c r="E16" s="1">
        <v>329</v>
      </c>
      <c r="F16" s="1"/>
      <c r="G16" s="1"/>
      <c r="H16" s="1"/>
      <c r="I16" s="1"/>
      <c r="J16" s="1"/>
      <c r="K16" s="1" t="s">
        <v>13</v>
      </c>
    </row>
    <row r="17" spans="2:11">
      <c r="B17" s="48" t="s">
        <v>463</v>
      </c>
      <c r="C17" s="43"/>
      <c r="D17" s="1"/>
      <c r="E17" s="1"/>
      <c r="F17" s="1">
        <v>342</v>
      </c>
      <c r="G17" s="1"/>
      <c r="H17" s="1"/>
      <c r="I17" s="1">
        <f>F17-E16</f>
        <v>13</v>
      </c>
      <c r="J17" s="1">
        <f>I17*D16</f>
        <v>35750</v>
      </c>
      <c r="K17" s="1"/>
    </row>
    <row r="18" spans="2:11">
      <c r="B18" s="92" t="s">
        <v>463</v>
      </c>
      <c r="C18" s="92" t="s">
        <v>259</v>
      </c>
      <c r="D18" s="1">
        <v>3000</v>
      </c>
      <c r="E18" s="1">
        <v>295</v>
      </c>
      <c r="F18" s="1">
        <v>302</v>
      </c>
      <c r="G18" s="1"/>
      <c r="H18" s="1"/>
      <c r="I18" s="1">
        <f>F18-E18</f>
        <v>7</v>
      </c>
      <c r="J18" s="1">
        <f>I18*D18</f>
        <v>21000</v>
      </c>
      <c r="K18" s="1"/>
    </row>
    <row r="19" spans="2:11">
      <c r="B19" s="93"/>
      <c r="C19" s="93"/>
      <c r="D19" s="1">
        <v>3000</v>
      </c>
      <c r="E19" s="1">
        <v>303</v>
      </c>
      <c r="F19" s="1">
        <v>308</v>
      </c>
      <c r="G19" s="1"/>
      <c r="H19" s="1"/>
      <c r="I19" s="1">
        <f>F19-E19</f>
        <v>5</v>
      </c>
      <c r="J19" s="1">
        <f>I19*D19</f>
        <v>15000</v>
      </c>
      <c r="K19" s="1"/>
    </row>
    <row r="20" spans="2:11">
      <c r="B20" s="94"/>
      <c r="C20" s="93"/>
      <c r="D20" s="1">
        <v>3000</v>
      </c>
      <c r="E20" s="1">
        <v>307.14999999999998</v>
      </c>
      <c r="F20" s="1"/>
      <c r="G20" s="1"/>
      <c r="H20" s="1"/>
      <c r="I20" s="1"/>
      <c r="J20" s="1"/>
      <c r="K20" s="1" t="s">
        <v>13</v>
      </c>
    </row>
    <row r="21" spans="2:11">
      <c r="B21" s="51" t="s">
        <v>464</v>
      </c>
      <c r="C21" s="94"/>
      <c r="D21" s="1"/>
      <c r="E21" s="1"/>
      <c r="F21" s="1">
        <v>316</v>
      </c>
      <c r="G21" s="1"/>
      <c r="H21" s="1"/>
      <c r="I21" s="1">
        <f>F21-E20</f>
        <v>8.8500000000000227</v>
      </c>
      <c r="J21" s="1">
        <f>I21*D20</f>
        <v>26550.000000000069</v>
      </c>
      <c r="K21" s="1"/>
    </row>
    <row r="22" spans="2:11">
      <c r="B22" s="51" t="s">
        <v>463</v>
      </c>
      <c r="C22" s="92" t="s">
        <v>359</v>
      </c>
      <c r="D22" s="1">
        <v>750</v>
      </c>
      <c r="E22" s="1">
        <v>1365</v>
      </c>
      <c r="F22" s="1"/>
      <c r="G22" s="1"/>
      <c r="H22" s="1"/>
      <c r="I22" s="1"/>
      <c r="J22" s="1"/>
      <c r="K22" s="1" t="s">
        <v>13</v>
      </c>
    </row>
    <row r="23" spans="2:11">
      <c r="B23" s="51" t="s">
        <v>464</v>
      </c>
      <c r="C23" s="94"/>
      <c r="D23" s="1"/>
      <c r="E23" s="1"/>
      <c r="F23" s="1">
        <v>1378</v>
      </c>
      <c r="G23" s="1"/>
      <c r="H23" s="1"/>
      <c r="I23" s="1">
        <f>F23-E22</f>
        <v>13</v>
      </c>
      <c r="J23" s="1">
        <f>I23*D22</f>
        <v>9750</v>
      </c>
      <c r="K23" s="1"/>
    </row>
    <row r="24" spans="2:11">
      <c r="B24" s="92" t="s">
        <v>467</v>
      </c>
      <c r="C24" s="52" t="s">
        <v>325</v>
      </c>
      <c r="D24" s="1">
        <v>1500</v>
      </c>
      <c r="E24" s="1">
        <v>600</v>
      </c>
      <c r="F24" s="1">
        <v>615</v>
      </c>
      <c r="G24" s="1"/>
      <c r="H24" s="1"/>
      <c r="I24" s="1">
        <f t="shared" ref="I24:I31" si="0">F24-E24</f>
        <v>15</v>
      </c>
      <c r="J24" s="1">
        <f t="shared" ref="J24:J33" si="1">I24*D24</f>
        <v>22500</v>
      </c>
      <c r="K24" s="1"/>
    </row>
    <row r="25" spans="2:11">
      <c r="B25" s="94"/>
      <c r="C25" s="52" t="s">
        <v>247</v>
      </c>
      <c r="D25" s="1">
        <v>2750</v>
      </c>
      <c r="E25" s="1">
        <v>346</v>
      </c>
      <c r="F25" s="1">
        <v>352</v>
      </c>
      <c r="G25" s="1"/>
      <c r="H25" s="1"/>
      <c r="I25" s="1">
        <f t="shared" si="0"/>
        <v>6</v>
      </c>
      <c r="J25" s="1">
        <f t="shared" si="1"/>
        <v>16500</v>
      </c>
      <c r="K25" s="1"/>
    </row>
    <row r="26" spans="2:11">
      <c r="B26" s="53" t="s">
        <v>468</v>
      </c>
      <c r="C26" s="53" t="s">
        <v>252</v>
      </c>
      <c r="D26" s="1">
        <v>1000</v>
      </c>
      <c r="E26" s="1">
        <v>950</v>
      </c>
      <c r="F26" s="1">
        <v>970</v>
      </c>
      <c r="G26" s="1"/>
      <c r="H26" s="1"/>
      <c r="I26" s="1">
        <f t="shared" si="0"/>
        <v>20</v>
      </c>
      <c r="J26" s="1">
        <f t="shared" si="1"/>
        <v>20000</v>
      </c>
      <c r="K26" s="1"/>
    </row>
    <row r="27" spans="2:11">
      <c r="B27" s="53" t="s">
        <v>468</v>
      </c>
      <c r="C27" s="53" t="s">
        <v>325</v>
      </c>
      <c r="D27" s="1">
        <v>1500</v>
      </c>
      <c r="E27" s="1">
        <v>621</v>
      </c>
      <c r="F27" s="1">
        <v>635</v>
      </c>
      <c r="G27" s="1"/>
      <c r="H27" s="1"/>
      <c r="I27" s="1">
        <f t="shared" si="0"/>
        <v>14</v>
      </c>
      <c r="J27" s="1">
        <f t="shared" si="1"/>
        <v>21000</v>
      </c>
      <c r="K27" s="1"/>
    </row>
    <row r="28" spans="2:11">
      <c r="B28" s="92" t="s">
        <v>472</v>
      </c>
      <c r="C28" s="54" t="s">
        <v>259</v>
      </c>
      <c r="D28" s="1">
        <v>3000</v>
      </c>
      <c r="E28" s="1">
        <v>308</v>
      </c>
      <c r="F28" s="1">
        <v>317</v>
      </c>
      <c r="G28" s="1"/>
      <c r="H28" s="1"/>
      <c r="I28" s="1">
        <f t="shared" si="0"/>
        <v>9</v>
      </c>
      <c r="J28" s="1">
        <f t="shared" si="1"/>
        <v>27000</v>
      </c>
      <c r="K28" s="1"/>
    </row>
    <row r="29" spans="2:11">
      <c r="B29" s="93"/>
      <c r="C29" s="54" t="s">
        <v>252</v>
      </c>
      <c r="D29" s="1">
        <v>1000</v>
      </c>
      <c r="E29" s="1">
        <v>979</v>
      </c>
      <c r="F29" s="1">
        <v>985</v>
      </c>
      <c r="G29" s="1"/>
      <c r="H29" s="1"/>
      <c r="I29" s="1">
        <f t="shared" si="0"/>
        <v>6</v>
      </c>
      <c r="J29" s="1">
        <f t="shared" si="1"/>
        <v>6000</v>
      </c>
      <c r="K29" s="1"/>
    </row>
    <row r="30" spans="2:11">
      <c r="B30" s="94"/>
      <c r="C30" s="54" t="s">
        <v>247</v>
      </c>
      <c r="D30" s="1">
        <v>2750</v>
      </c>
      <c r="E30" s="1">
        <v>355</v>
      </c>
      <c r="F30" s="1">
        <v>360</v>
      </c>
      <c r="G30" s="1"/>
      <c r="H30" s="1"/>
      <c r="I30" s="1">
        <f t="shared" si="0"/>
        <v>5</v>
      </c>
      <c r="J30" s="1">
        <f t="shared" si="1"/>
        <v>13750</v>
      </c>
      <c r="K30" s="1"/>
    </row>
    <row r="31" spans="2:11">
      <c r="B31" s="58" t="s">
        <v>473</v>
      </c>
      <c r="C31" s="58" t="s">
        <v>259</v>
      </c>
      <c r="D31" s="1">
        <v>3000</v>
      </c>
      <c r="E31" s="1">
        <v>319.10000000000002</v>
      </c>
      <c r="F31" s="1">
        <v>329</v>
      </c>
      <c r="G31" s="1"/>
      <c r="H31" s="1"/>
      <c r="I31" s="1">
        <f t="shared" si="0"/>
        <v>9.8999999999999773</v>
      </c>
      <c r="J31" s="1">
        <f t="shared" si="1"/>
        <v>29699.999999999931</v>
      </c>
      <c r="K31" s="1"/>
    </row>
    <row r="32" spans="2:11">
      <c r="B32" s="92" t="s">
        <v>475</v>
      </c>
      <c r="C32" s="58" t="s">
        <v>259</v>
      </c>
      <c r="D32" s="1">
        <v>3000</v>
      </c>
      <c r="E32" s="1">
        <v>329</v>
      </c>
      <c r="F32" s="1"/>
      <c r="G32" s="1"/>
      <c r="H32" s="1">
        <v>324</v>
      </c>
      <c r="I32" s="1">
        <f>H32-E32</f>
        <v>-5</v>
      </c>
      <c r="J32" s="1">
        <f t="shared" si="1"/>
        <v>-15000</v>
      </c>
      <c r="K32" s="1"/>
    </row>
    <row r="33" spans="2:11">
      <c r="B33" s="94"/>
      <c r="C33" s="58" t="s">
        <v>259</v>
      </c>
      <c r="D33" s="1">
        <v>3000</v>
      </c>
      <c r="E33" s="1">
        <v>317</v>
      </c>
      <c r="F33" s="1"/>
      <c r="G33" s="1">
        <v>321</v>
      </c>
      <c r="H33" s="1"/>
      <c r="I33" s="1">
        <f>G33-E33</f>
        <v>4</v>
      </c>
      <c r="J33" s="1">
        <f t="shared" si="1"/>
        <v>12000</v>
      </c>
      <c r="K33" s="1"/>
    </row>
    <row r="34" spans="2:11">
      <c r="B34" s="60" t="s">
        <v>478</v>
      </c>
      <c r="C34" s="60" t="s">
        <v>359</v>
      </c>
      <c r="D34" s="1">
        <v>750</v>
      </c>
      <c r="E34" s="1">
        <v>1421</v>
      </c>
      <c r="F34" s="1">
        <v>1431</v>
      </c>
      <c r="G34" s="1"/>
      <c r="H34" s="1"/>
      <c r="I34" s="1">
        <f>F34-E34</f>
        <v>10</v>
      </c>
      <c r="J34" s="1">
        <f>I34*D34</f>
        <v>7500</v>
      </c>
      <c r="K34" s="1"/>
    </row>
    <row r="35" spans="2:11">
      <c r="B35" s="60" t="s">
        <v>480</v>
      </c>
      <c r="C35" s="60" t="s">
        <v>359</v>
      </c>
      <c r="D35" s="1">
        <v>750</v>
      </c>
      <c r="E35" s="1">
        <v>1412</v>
      </c>
      <c r="F35" s="1">
        <v>1431</v>
      </c>
      <c r="G35" s="1"/>
      <c r="H35" s="1"/>
      <c r="I35" s="1">
        <f>F35-E35</f>
        <v>19</v>
      </c>
      <c r="J35" s="1">
        <f>I35*D35</f>
        <v>14250</v>
      </c>
      <c r="K35" s="1"/>
    </row>
    <row r="36" spans="2:11">
      <c r="B36" s="60" t="s">
        <v>480</v>
      </c>
      <c r="C36" s="60" t="s">
        <v>259</v>
      </c>
      <c r="D36" s="1">
        <v>3000</v>
      </c>
      <c r="E36" s="1">
        <v>314</v>
      </c>
      <c r="F36" s="1">
        <v>318</v>
      </c>
      <c r="G36" s="1"/>
      <c r="H36" s="1"/>
      <c r="I36" s="1">
        <f>F36-E36</f>
        <v>4</v>
      </c>
      <c r="J36" s="1">
        <f>I36*D36</f>
        <v>12000</v>
      </c>
      <c r="K36" s="1"/>
    </row>
    <row r="37" spans="2:11">
      <c r="B37" s="61" t="s">
        <v>485</v>
      </c>
      <c r="C37" s="61" t="s">
        <v>247</v>
      </c>
      <c r="D37" s="1">
        <v>2750</v>
      </c>
      <c r="E37" s="1">
        <v>348</v>
      </c>
      <c r="F37" s="1">
        <v>354</v>
      </c>
      <c r="G37" s="1"/>
      <c r="H37" s="1"/>
      <c r="I37" s="1">
        <f>F37-E37</f>
        <v>6</v>
      </c>
      <c r="J37" s="1">
        <f>I37*D37</f>
        <v>16500</v>
      </c>
      <c r="K37" s="1"/>
    </row>
    <row r="38" spans="2:11">
      <c r="B38" s="1"/>
      <c r="C38" s="1"/>
      <c r="D38" s="1"/>
      <c r="E38" s="1"/>
      <c r="F38" s="1"/>
      <c r="G38" s="1"/>
      <c r="H38" s="1"/>
      <c r="I38" s="1"/>
      <c r="J38" s="5">
        <f>SUM(J3:J37)</f>
        <v>446999.99999999994</v>
      </c>
      <c r="K38" s="1"/>
    </row>
    <row r="40" spans="2:11">
      <c r="B40" s="5" t="s">
        <v>46</v>
      </c>
      <c r="C40" s="5">
        <v>2018</v>
      </c>
      <c r="D40" s="5"/>
      <c r="E40" s="1"/>
      <c r="F40" s="1"/>
      <c r="G40" s="1"/>
      <c r="H40" s="1"/>
      <c r="I40" s="1"/>
      <c r="J40" s="1"/>
      <c r="K40" s="1"/>
    </row>
    <row r="41" spans="2:11">
      <c r="B41" s="15" t="s">
        <v>0</v>
      </c>
      <c r="C41" s="15" t="s">
        <v>209</v>
      </c>
      <c r="D41" s="15" t="s">
        <v>219</v>
      </c>
      <c r="E41" s="16" t="s">
        <v>210</v>
      </c>
      <c r="F41" s="17" t="s">
        <v>3</v>
      </c>
      <c r="G41" s="18" t="s">
        <v>6</v>
      </c>
      <c r="H41" s="19" t="s">
        <v>7</v>
      </c>
      <c r="I41" s="15" t="s">
        <v>4</v>
      </c>
      <c r="J41" s="15" t="s">
        <v>266</v>
      </c>
      <c r="K41" s="15" t="s">
        <v>9</v>
      </c>
    </row>
    <row r="42" spans="2:11">
      <c r="B42" s="92" t="s">
        <v>487</v>
      </c>
      <c r="C42" s="92" t="s">
        <v>359</v>
      </c>
      <c r="D42" s="1">
        <v>750</v>
      </c>
      <c r="E42" s="1">
        <v>1462</v>
      </c>
      <c r="F42" s="1">
        <v>1470</v>
      </c>
      <c r="G42" s="1"/>
      <c r="H42" s="1"/>
      <c r="I42" s="1">
        <f>F42-E42</f>
        <v>8</v>
      </c>
      <c r="J42" s="1">
        <f t="shared" ref="J42:J48" si="2">I42*D42</f>
        <v>6000</v>
      </c>
      <c r="K42" s="1"/>
    </row>
    <row r="43" spans="2:11">
      <c r="B43" s="93"/>
      <c r="C43" s="93"/>
      <c r="D43" s="1">
        <v>750</v>
      </c>
      <c r="E43" s="1">
        <v>1415</v>
      </c>
      <c r="F43" s="1"/>
      <c r="G43" s="1">
        <v>1435</v>
      </c>
      <c r="H43" s="1"/>
      <c r="I43" s="1">
        <f>G43-E43</f>
        <v>20</v>
      </c>
      <c r="J43" s="1">
        <f t="shared" si="2"/>
        <v>15000</v>
      </c>
      <c r="K43" s="1"/>
    </row>
    <row r="44" spans="2:11">
      <c r="B44" s="94"/>
      <c r="C44" s="94"/>
      <c r="D44" s="1">
        <v>750</v>
      </c>
      <c r="E44" s="1">
        <v>1420</v>
      </c>
      <c r="F44" s="1">
        <v>1450</v>
      </c>
      <c r="G44" s="1"/>
      <c r="H44" s="1"/>
      <c r="I44" s="1">
        <f>F44-E44</f>
        <v>30</v>
      </c>
      <c r="J44" s="1">
        <f t="shared" si="2"/>
        <v>22500</v>
      </c>
      <c r="K44" s="1"/>
    </row>
    <row r="45" spans="2:11">
      <c r="B45" s="62" t="s">
        <v>489</v>
      </c>
      <c r="C45" s="62" t="s">
        <v>359</v>
      </c>
      <c r="D45" s="1">
        <v>750</v>
      </c>
      <c r="E45" s="1">
        <v>1419</v>
      </c>
      <c r="F45" s="1"/>
      <c r="G45" s="1">
        <v>1449</v>
      </c>
      <c r="H45" s="1"/>
      <c r="I45" s="1">
        <f>G45-E45</f>
        <v>30</v>
      </c>
      <c r="J45" s="1">
        <f t="shared" si="2"/>
        <v>22500</v>
      </c>
      <c r="K45" s="1"/>
    </row>
    <row r="46" spans="2:11">
      <c r="B46" s="62" t="s">
        <v>489</v>
      </c>
      <c r="C46" s="62" t="s">
        <v>404</v>
      </c>
      <c r="D46" s="1">
        <v>3000</v>
      </c>
      <c r="E46" s="1">
        <v>299</v>
      </c>
      <c r="F46" s="1"/>
      <c r="G46" s="1">
        <v>305</v>
      </c>
      <c r="H46" s="1"/>
      <c r="I46" s="1">
        <f>G46-E46</f>
        <v>6</v>
      </c>
      <c r="J46" s="1">
        <f t="shared" si="2"/>
        <v>18000</v>
      </c>
      <c r="K46" s="1"/>
    </row>
    <row r="47" spans="2:11">
      <c r="B47" s="63" t="s">
        <v>490</v>
      </c>
      <c r="C47" s="63" t="s">
        <v>359</v>
      </c>
      <c r="D47" s="1">
        <v>750</v>
      </c>
      <c r="E47" s="1">
        <v>1372</v>
      </c>
      <c r="F47" s="1"/>
      <c r="G47" s="1">
        <v>1391</v>
      </c>
      <c r="H47" s="1"/>
      <c r="I47" s="1">
        <f>G47-E47</f>
        <v>19</v>
      </c>
      <c r="J47" s="1">
        <f t="shared" si="2"/>
        <v>14250</v>
      </c>
      <c r="K47" s="1"/>
    </row>
    <row r="48" spans="2:11">
      <c r="B48" s="63" t="s">
        <v>490</v>
      </c>
      <c r="C48" s="63" t="s">
        <v>404</v>
      </c>
      <c r="D48" s="1">
        <v>3000</v>
      </c>
      <c r="E48" s="1">
        <v>295</v>
      </c>
      <c r="F48" s="1">
        <v>299</v>
      </c>
      <c r="G48" s="1"/>
      <c r="H48" s="1"/>
      <c r="I48" s="1">
        <f>F48-E48</f>
        <v>4</v>
      </c>
      <c r="J48" s="1">
        <f t="shared" si="2"/>
        <v>12000</v>
      </c>
      <c r="K48" s="1"/>
    </row>
    <row r="49" spans="2:11">
      <c r="B49" s="64" t="s">
        <v>492</v>
      </c>
      <c r="C49" s="64" t="s">
        <v>359</v>
      </c>
      <c r="D49" s="1">
        <v>750</v>
      </c>
      <c r="E49" s="1">
        <v>1310</v>
      </c>
      <c r="F49" s="1">
        <v>1365</v>
      </c>
      <c r="G49" s="1"/>
      <c r="H49" s="1"/>
      <c r="I49" s="1">
        <f>F49-E49</f>
        <v>55</v>
      </c>
      <c r="J49" s="1">
        <f t="shared" ref="J49:J55" si="3">I49*D49</f>
        <v>41250</v>
      </c>
      <c r="K49" s="1"/>
    </row>
    <row r="50" spans="2:11">
      <c r="B50" s="64" t="s">
        <v>494</v>
      </c>
      <c r="C50" s="64" t="s">
        <v>404</v>
      </c>
      <c r="D50" s="1">
        <v>3000</v>
      </c>
      <c r="E50" s="1">
        <v>289</v>
      </c>
      <c r="F50" s="1">
        <v>295</v>
      </c>
      <c r="G50" s="1"/>
      <c r="H50" s="1"/>
      <c r="I50" s="1">
        <f>F50-E50</f>
        <v>6</v>
      </c>
      <c r="J50" s="1">
        <f t="shared" si="3"/>
        <v>18000</v>
      </c>
      <c r="K50" s="1"/>
    </row>
    <row r="51" spans="2:11">
      <c r="B51" s="64" t="s">
        <v>493</v>
      </c>
      <c r="C51" s="64" t="s">
        <v>495</v>
      </c>
      <c r="D51" s="1">
        <v>1750</v>
      </c>
      <c r="E51" s="1">
        <v>334</v>
      </c>
      <c r="F51" s="1"/>
      <c r="G51" s="1">
        <v>340</v>
      </c>
      <c r="H51" s="1"/>
      <c r="I51" s="1">
        <f>G51-E51</f>
        <v>6</v>
      </c>
      <c r="J51" s="1">
        <f t="shared" si="3"/>
        <v>10500</v>
      </c>
      <c r="K51" s="1"/>
    </row>
    <row r="52" spans="2:11">
      <c r="B52" s="64" t="s">
        <v>493</v>
      </c>
      <c r="C52" s="64" t="s">
        <v>325</v>
      </c>
      <c r="D52" s="1">
        <v>1500</v>
      </c>
      <c r="E52" s="1">
        <v>504</v>
      </c>
      <c r="F52" s="1"/>
      <c r="G52" s="1">
        <v>514</v>
      </c>
      <c r="H52" s="1"/>
      <c r="I52" s="1">
        <f>G52-E52</f>
        <v>10</v>
      </c>
      <c r="J52" s="1">
        <f t="shared" si="3"/>
        <v>15000</v>
      </c>
      <c r="K52" s="1"/>
    </row>
    <row r="53" spans="2:11">
      <c r="B53" s="66" t="s">
        <v>496</v>
      </c>
      <c r="C53" s="66" t="s">
        <v>404</v>
      </c>
      <c r="D53" s="1">
        <v>3000</v>
      </c>
      <c r="E53" s="1">
        <v>295</v>
      </c>
      <c r="F53" s="1">
        <v>302</v>
      </c>
      <c r="G53" s="1"/>
      <c r="H53" s="1"/>
      <c r="I53" s="1">
        <f>F53-E53</f>
        <v>7</v>
      </c>
      <c r="J53" s="1">
        <f t="shared" si="3"/>
        <v>21000</v>
      </c>
      <c r="K53" s="1"/>
    </row>
    <row r="54" spans="2:11">
      <c r="B54" s="67" t="s">
        <v>497</v>
      </c>
      <c r="C54" s="67" t="s">
        <v>325</v>
      </c>
      <c r="D54" s="1">
        <v>1500</v>
      </c>
      <c r="E54" s="1">
        <v>506</v>
      </c>
      <c r="F54" s="1"/>
      <c r="G54" s="1">
        <v>518</v>
      </c>
      <c r="H54" s="1"/>
      <c r="I54" s="1">
        <f>G54-E54</f>
        <v>12</v>
      </c>
      <c r="J54" s="1">
        <f t="shared" si="3"/>
        <v>18000</v>
      </c>
      <c r="K54" s="1"/>
    </row>
    <row r="55" spans="2:11">
      <c r="B55" s="67" t="s">
        <v>497</v>
      </c>
      <c r="C55" s="67" t="s">
        <v>263</v>
      </c>
      <c r="D55" s="1">
        <v>2000</v>
      </c>
      <c r="E55" s="1">
        <v>512</v>
      </c>
      <c r="F55" s="1">
        <v>517</v>
      </c>
      <c r="G55" s="1"/>
      <c r="H55" s="1"/>
      <c r="I55" s="1">
        <f>F55-E55</f>
        <v>5</v>
      </c>
      <c r="J55" s="1">
        <f t="shared" si="3"/>
        <v>10000</v>
      </c>
      <c r="K55" s="1"/>
    </row>
    <row r="56" spans="2:11">
      <c r="B56" s="68" t="s">
        <v>498</v>
      </c>
      <c r="C56" s="68" t="s">
        <v>325</v>
      </c>
      <c r="D56" s="1">
        <v>1500</v>
      </c>
      <c r="E56" s="1">
        <v>523</v>
      </c>
      <c r="F56" s="1">
        <v>530</v>
      </c>
      <c r="G56" s="1"/>
      <c r="H56" s="1"/>
      <c r="I56" s="1">
        <f>F56-E56</f>
        <v>7</v>
      </c>
      <c r="J56" s="1">
        <f t="shared" ref="J56:J65" si="4">I56*D56</f>
        <v>10500</v>
      </c>
      <c r="K56" s="1"/>
    </row>
    <row r="57" spans="2:11">
      <c r="B57" s="68" t="s">
        <v>499</v>
      </c>
      <c r="C57" s="68" t="s">
        <v>325</v>
      </c>
      <c r="D57" s="1">
        <v>1500</v>
      </c>
      <c r="E57" s="1">
        <v>549</v>
      </c>
      <c r="F57" s="1">
        <v>561</v>
      </c>
      <c r="G57" s="1"/>
      <c r="H57" s="1"/>
      <c r="I57" s="1">
        <f>F57-E57</f>
        <v>12</v>
      </c>
      <c r="J57" s="1">
        <f t="shared" si="4"/>
        <v>18000</v>
      </c>
      <c r="K57" s="1"/>
    </row>
    <row r="58" spans="2:11">
      <c r="B58" s="68" t="s">
        <v>499</v>
      </c>
      <c r="C58" s="68" t="s">
        <v>404</v>
      </c>
      <c r="D58" s="1">
        <v>3000</v>
      </c>
      <c r="E58" s="1">
        <v>278</v>
      </c>
      <c r="F58" s="1"/>
      <c r="G58" s="1">
        <v>283</v>
      </c>
      <c r="H58" s="1"/>
      <c r="I58" s="1">
        <f>G58-E58</f>
        <v>5</v>
      </c>
      <c r="J58" s="1">
        <f t="shared" si="4"/>
        <v>15000</v>
      </c>
      <c r="K58" s="1"/>
    </row>
    <row r="59" spans="2:11">
      <c r="B59" s="69" t="s">
        <v>501</v>
      </c>
      <c r="C59" s="69" t="s">
        <v>374</v>
      </c>
      <c r="D59" s="1">
        <v>4000</v>
      </c>
      <c r="E59" s="1">
        <v>129</v>
      </c>
      <c r="F59" s="1"/>
      <c r="G59" s="1">
        <v>137</v>
      </c>
      <c r="H59" s="1"/>
      <c r="I59" s="1">
        <f>G59-E59</f>
        <v>8</v>
      </c>
      <c r="J59" s="1">
        <f t="shared" si="4"/>
        <v>32000</v>
      </c>
      <c r="K59" s="1"/>
    </row>
    <row r="60" spans="2:11">
      <c r="B60" s="69" t="s">
        <v>501</v>
      </c>
      <c r="C60" s="69" t="s">
        <v>502</v>
      </c>
      <c r="D60" s="1">
        <v>3500</v>
      </c>
      <c r="E60" s="1">
        <v>247</v>
      </c>
      <c r="F60" s="1">
        <v>252</v>
      </c>
      <c r="G60" s="1"/>
      <c r="H60" s="1"/>
      <c r="I60" s="1">
        <f>F60-E60</f>
        <v>5</v>
      </c>
      <c r="J60" s="1">
        <f t="shared" si="4"/>
        <v>17500</v>
      </c>
      <c r="K60" s="1"/>
    </row>
    <row r="61" spans="2:11">
      <c r="B61" s="70" t="s">
        <v>503</v>
      </c>
      <c r="C61" s="70" t="s">
        <v>325</v>
      </c>
      <c r="D61" s="1">
        <v>1500</v>
      </c>
      <c r="E61" s="1">
        <v>541</v>
      </c>
      <c r="F61" s="1"/>
      <c r="G61" s="1">
        <v>555</v>
      </c>
      <c r="H61" s="1"/>
      <c r="I61" s="1">
        <f>G61-E61</f>
        <v>14</v>
      </c>
      <c r="J61" s="1">
        <f t="shared" si="4"/>
        <v>21000</v>
      </c>
      <c r="K61" s="1"/>
    </row>
    <row r="62" spans="2:11">
      <c r="B62" s="70" t="s">
        <v>503</v>
      </c>
      <c r="C62" s="70" t="s">
        <v>504</v>
      </c>
      <c r="D62" s="1">
        <v>300</v>
      </c>
      <c r="E62" s="1">
        <v>1659</v>
      </c>
      <c r="F62" s="1"/>
      <c r="G62" s="1">
        <v>1686</v>
      </c>
      <c r="H62" s="1"/>
      <c r="I62" s="1">
        <f>G62-E62</f>
        <v>27</v>
      </c>
      <c r="J62" s="1">
        <f t="shared" si="4"/>
        <v>8100</v>
      </c>
      <c r="K62" s="1"/>
    </row>
    <row r="63" spans="2:11">
      <c r="B63" s="92" t="s">
        <v>506</v>
      </c>
      <c r="C63" s="71" t="s">
        <v>504</v>
      </c>
      <c r="D63" s="1">
        <v>300</v>
      </c>
      <c r="E63" s="1">
        <v>1620</v>
      </c>
      <c r="F63" s="1"/>
      <c r="G63" s="1">
        <v>1650</v>
      </c>
      <c r="H63" s="1"/>
      <c r="I63" s="1">
        <f>G63-E63</f>
        <v>30</v>
      </c>
      <c r="J63" s="1">
        <f t="shared" si="4"/>
        <v>9000</v>
      </c>
      <c r="K63" s="1"/>
    </row>
    <row r="64" spans="2:11">
      <c r="B64" s="93"/>
      <c r="C64" s="71" t="s">
        <v>404</v>
      </c>
      <c r="D64" s="1">
        <v>3000</v>
      </c>
      <c r="E64" s="1">
        <v>259</v>
      </c>
      <c r="F64" s="1"/>
      <c r="G64" s="1">
        <v>269</v>
      </c>
      <c r="H64" s="1"/>
      <c r="I64" s="1">
        <f>G64-E64</f>
        <v>10</v>
      </c>
      <c r="J64" s="1">
        <f t="shared" si="4"/>
        <v>30000</v>
      </c>
      <c r="K64" s="1"/>
    </row>
    <row r="65" spans="2:11">
      <c r="B65" s="94"/>
      <c r="C65" s="71" t="s">
        <v>325</v>
      </c>
      <c r="D65" s="1">
        <v>1500</v>
      </c>
      <c r="E65" s="1">
        <v>536</v>
      </c>
      <c r="F65" s="1">
        <v>544</v>
      </c>
      <c r="G65" s="1"/>
      <c r="H65" s="1"/>
      <c r="I65" s="1">
        <f>F65-E65</f>
        <v>8</v>
      </c>
      <c r="J65" s="1">
        <f t="shared" si="4"/>
        <v>12000</v>
      </c>
      <c r="K65" s="1"/>
    </row>
    <row r="66" spans="2:11">
      <c r="B66" s="72" t="s">
        <v>507</v>
      </c>
      <c r="C66" s="92" t="s">
        <v>504</v>
      </c>
      <c r="D66" s="1">
        <v>300</v>
      </c>
      <c r="E66" s="1"/>
      <c r="F66" s="1"/>
      <c r="G66" s="1">
        <v>1629</v>
      </c>
      <c r="H66" s="1"/>
      <c r="I66" s="1"/>
      <c r="J66" s="1"/>
      <c r="K66" s="1" t="s">
        <v>13</v>
      </c>
    </row>
    <row r="67" spans="2:11">
      <c r="B67" s="72" t="s">
        <v>509</v>
      </c>
      <c r="C67" s="94"/>
      <c r="D67" s="1"/>
      <c r="E67" s="1">
        <v>1599</v>
      </c>
      <c r="F67" s="1"/>
      <c r="G67" s="1"/>
      <c r="H67" s="1"/>
      <c r="I67" s="1">
        <f>G66-E67</f>
        <v>30</v>
      </c>
      <c r="J67" s="1">
        <f>I67*D66</f>
        <v>9000</v>
      </c>
      <c r="K67" s="1"/>
    </row>
    <row r="68" spans="2:11">
      <c r="B68" s="72" t="s">
        <v>507</v>
      </c>
      <c r="C68" s="72" t="s">
        <v>325</v>
      </c>
      <c r="D68" s="1">
        <v>1500</v>
      </c>
      <c r="E68" s="1">
        <v>545</v>
      </c>
      <c r="F68" s="1">
        <v>552</v>
      </c>
      <c r="G68" s="1"/>
      <c r="H68" s="1"/>
      <c r="I68" s="1">
        <f>F68-E68</f>
        <v>7</v>
      </c>
      <c r="J68" s="1">
        <f t="shared" ref="J68:J74" si="5">I68*D68</f>
        <v>10500</v>
      </c>
      <c r="K68" s="1"/>
    </row>
    <row r="69" spans="2:11">
      <c r="B69" s="92" t="s">
        <v>512</v>
      </c>
      <c r="C69" s="92" t="s">
        <v>325</v>
      </c>
      <c r="D69" s="1">
        <v>1500</v>
      </c>
      <c r="E69" s="1">
        <v>556</v>
      </c>
      <c r="F69" s="1">
        <v>569</v>
      </c>
      <c r="G69" s="1"/>
      <c r="H69" s="1"/>
      <c r="I69" s="1">
        <f>F69-E69</f>
        <v>13</v>
      </c>
      <c r="J69" s="1">
        <f t="shared" si="5"/>
        <v>19500</v>
      </c>
      <c r="K69" s="1"/>
    </row>
    <row r="70" spans="2:11">
      <c r="B70" s="93"/>
      <c r="C70" s="94"/>
      <c r="D70" s="1">
        <v>1500</v>
      </c>
      <c r="E70" s="1">
        <v>571</v>
      </c>
      <c r="F70" s="1">
        <v>577</v>
      </c>
      <c r="G70" s="1"/>
      <c r="H70" s="1"/>
      <c r="I70" s="1">
        <f>F70-E70</f>
        <v>6</v>
      </c>
      <c r="J70" s="1">
        <f t="shared" si="5"/>
        <v>9000</v>
      </c>
      <c r="K70" s="1"/>
    </row>
    <row r="71" spans="2:11">
      <c r="B71" s="94"/>
      <c r="C71" s="73" t="s">
        <v>504</v>
      </c>
      <c r="D71" s="1">
        <v>300</v>
      </c>
      <c r="E71" s="1">
        <v>1625</v>
      </c>
      <c r="F71" s="1">
        <v>1640</v>
      </c>
      <c r="G71" s="1"/>
      <c r="H71" s="1"/>
      <c r="I71" s="1">
        <f>F71-E71</f>
        <v>15</v>
      </c>
      <c r="J71" s="1">
        <f t="shared" si="5"/>
        <v>4500</v>
      </c>
      <c r="K71" s="1"/>
    </row>
    <row r="72" spans="2:11">
      <c r="B72" s="74" t="s">
        <v>516</v>
      </c>
      <c r="C72" s="74" t="s">
        <v>504</v>
      </c>
      <c r="D72" s="1">
        <v>300</v>
      </c>
      <c r="E72" s="1">
        <v>1655</v>
      </c>
      <c r="F72" s="1">
        <v>1685</v>
      </c>
      <c r="G72" s="1"/>
      <c r="H72" s="1"/>
      <c r="I72" s="1">
        <f>F72-E72</f>
        <v>30</v>
      </c>
      <c r="J72" s="1">
        <f t="shared" si="5"/>
        <v>9000</v>
      </c>
      <c r="K72" s="1"/>
    </row>
    <row r="73" spans="2:11">
      <c r="B73" s="74" t="s">
        <v>517</v>
      </c>
      <c r="C73" s="74" t="s">
        <v>325</v>
      </c>
      <c r="D73" s="1">
        <v>1500</v>
      </c>
      <c r="E73" s="1">
        <v>566</v>
      </c>
      <c r="F73" s="1"/>
      <c r="G73" s="1">
        <v>580</v>
      </c>
      <c r="H73" s="1"/>
      <c r="I73" s="1">
        <f>G73-E73</f>
        <v>14</v>
      </c>
      <c r="J73" s="1">
        <f t="shared" si="5"/>
        <v>21000</v>
      </c>
      <c r="K73" s="1"/>
    </row>
    <row r="74" spans="2:11">
      <c r="B74" s="74" t="s">
        <v>518</v>
      </c>
      <c r="C74" s="74" t="s">
        <v>325</v>
      </c>
      <c r="D74" s="1">
        <v>1500</v>
      </c>
      <c r="E74" s="1">
        <v>548</v>
      </c>
      <c r="F74" s="1"/>
      <c r="G74" s="1">
        <v>557</v>
      </c>
      <c r="H74" s="1"/>
      <c r="I74" s="1">
        <f>G74-E74</f>
        <v>9</v>
      </c>
      <c r="J74" s="1">
        <f t="shared" si="5"/>
        <v>13500</v>
      </c>
      <c r="K74" s="1"/>
    </row>
    <row r="75" spans="2:11">
      <c r="B75" s="1"/>
      <c r="C75" s="1"/>
      <c r="D75" s="1"/>
      <c r="E75" s="1"/>
      <c r="F75" s="1"/>
      <c r="G75" s="1"/>
      <c r="H75" s="1"/>
      <c r="I75" s="1"/>
      <c r="J75" s="5">
        <f>SUM(J42:J74)</f>
        <v>513100</v>
      </c>
      <c r="K75" s="1"/>
    </row>
    <row r="78" spans="2:11">
      <c r="B78" s="5" t="s">
        <v>61</v>
      </c>
      <c r="C78" s="5">
        <v>2018</v>
      </c>
      <c r="D78" s="5"/>
      <c r="E78" s="1"/>
      <c r="F78" s="1"/>
      <c r="G78" s="1"/>
      <c r="H78" s="1"/>
      <c r="I78" s="1"/>
      <c r="J78" s="1"/>
      <c r="K78" s="1"/>
    </row>
    <row r="79" spans="2:11">
      <c r="B79" s="15" t="s">
        <v>0</v>
      </c>
      <c r="C79" s="15" t="s">
        <v>209</v>
      </c>
      <c r="D79" s="15" t="s">
        <v>219</v>
      </c>
      <c r="E79" s="16" t="s">
        <v>210</v>
      </c>
      <c r="F79" s="17" t="s">
        <v>3</v>
      </c>
      <c r="G79" s="18" t="s">
        <v>6</v>
      </c>
      <c r="H79" s="19" t="s">
        <v>7</v>
      </c>
      <c r="I79" s="15" t="s">
        <v>4</v>
      </c>
      <c r="J79" s="15" t="s">
        <v>266</v>
      </c>
      <c r="K79" s="15" t="s">
        <v>9</v>
      </c>
    </row>
    <row r="80" spans="2:11">
      <c r="B80" s="1" t="s">
        <v>519</v>
      </c>
      <c r="C80" s="1" t="s">
        <v>325</v>
      </c>
      <c r="D80" s="1">
        <v>1500</v>
      </c>
      <c r="E80" s="1">
        <v>536</v>
      </c>
      <c r="F80" s="1"/>
      <c r="G80" s="1">
        <v>548</v>
      </c>
      <c r="H80" s="1"/>
      <c r="I80" s="1">
        <f>G80-E80</f>
        <v>12</v>
      </c>
      <c r="J80" s="1">
        <f>I80*D80</f>
        <v>18000</v>
      </c>
      <c r="K80" s="1"/>
    </row>
    <row r="81" spans="2:11">
      <c r="B81" s="1" t="s">
        <v>522</v>
      </c>
      <c r="C81" s="99" t="s">
        <v>325</v>
      </c>
      <c r="D81" s="1">
        <v>1500</v>
      </c>
      <c r="E81" s="1"/>
      <c r="F81" s="1"/>
      <c r="G81" s="1">
        <v>530</v>
      </c>
      <c r="H81" s="1"/>
      <c r="I81" s="1"/>
      <c r="J81" s="1"/>
      <c r="K81" s="1" t="s">
        <v>13</v>
      </c>
    </row>
    <row r="82" spans="2:11">
      <c r="B82" s="1" t="s">
        <v>523</v>
      </c>
      <c r="C82" s="100"/>
      <c r="D82" s="1"/>
      <c r="E82" s="1">
        <v>509</v>
      </c>
      <c r="F82" s="1"/>
      <c r="G82" s="1"/>
      <c r="H82" s="1"/>
      <c r="I82" s="1">
        <f>G81-E82</f>
        <v>21</v>
      </c>
      <c r="J82" s="1">
        <f>I82*D81</f>
        <v>31500</v>
      </c>
      <c r="K82" s="1"/>
    </row>
    <row r="83" spans="2:11">
      <c r="B83" s="1" t="s">
        <v>523</v>
      </c>
      <c r="C83" s="75" t="s">
        <v>504</v>
      </c>
      <c r="D83" s="1">
        <v>300</v>
      </c>
      <c r="E83" s="1">
        <v>1703</v>
      </c>
      <c r="F83" s="1"/>
      <c r="G83" s="1">
        <v>1721</v>
      </c>
      <c r="H83" s="1"/>
      <c r="I83" s="1">
        <f>G83-E83</f>
        <v>18</v>
      </c>
      <c r="J83" s="1">
        <f>I83*D83</f>
        <v>5400</v>
      </c>
      <c r="K83" s="1"/>
    </row>
    <row r="84" spans="2:11">
      <c r="B84" s="1" t="s">
        <v>523</v>
      </c>
      <c r="C84" s="1" t="s">
        <v>502</v>
      </c>
      <c r="D84" s="1">
        <v>3500</v>
      </c>
      <c r="E84" s="1">
        <v>227</v>
      </c>
      <c r="F84" s="1"/>
      <c r="G84" s="1">
        <v>233</v>
      </c>
      <c r="H84" s="1"/>
      <c r="I84" s="1">
        <f>G84-E84</f>
        <v>6</v>
      </c>
      <c r="J84" s="1">
        <f>I84*D84</f>
        <v>21000</v>
      </c>
      <c r="K84" s="1"/>
    </row>
    <row r="85" spans="2:11">
      <c r="B85" s="1" t="s">
        <v>524</v>
      </c>
      <c r="C85" s="1" t="s">
        <v>502</v>
      </c>
      <c r="D85" s="1">
        <v>3500</v>
      </c>
      <c r="E85" s="1">
        <v>220</v>
      </c>
      <c r="F85" s="1">
        <v>224</v>
      </c>
      <c r="G85" s="1"/>
      <c r="H85" s="1"/>
      <c r="I85" s="1">
        <f>F85-E85</f>
        <v>4</v>
      </c>
      <c r="J85" s="1">
        <f>I85*D85</f>
        <v>14000</v>
      </c>
      <c r="K85" s="1"/>
    </row>
    <row r="86" spans="2:11">
      <c r="B86" s="1" t="s">
        <v>528</v>
      </c>
      <c r="C86" s="1" t="s">
        <v>530</v>
      </c>
      <c r="D86" s="1">
        <v>800</v>
      </c>
      <c r="E86" s="1">
        <v>996</v>
      </c>
      <c r="F86" s="1"/>
      <c r="G86" s="1">
        <v>1010</v>
      </c>
      <c r="H86" s="1"/>
      <c r="I86" s="1">
        <f>G86-E86</f>
        <v>14</v>
      </c>
      <c r="J86" s="1">
        <f>I86*D86</f>
        <v>11200</v>
      </c>
      <c r="K86" s="1"/>
    </row>
    <row r="87" spans="2:11">
      <c r="B87" s="1" t="s">
        <v>529</v>
      </c>
      <c r="C87" s="1" t="s">
        <v>530</v>
      </c>
      <c r="D87" s="1">
        <v>800</v>
      </c>
      <c r="E87" s="1">
        <v>999</v>
      </c>
      <c r="F87" s="1"/>
      <c r="G87" s="1">
        <v>1012</v>
      </c>
      <c r="H87" s="1"/>
      <c r="I87" s="1">
        <f>G87-E87</f>
        <v>13</v>
      </c>
      <c r="J87" s="1">
        <f>I87*D87</f>
        <v>10400</v>
      </c>
      <c r="K87" s="1"/>
    </row>
    <row r="88" spans="2:11">
      <c r="B88" s="1" t="s">
        <v>531</v>
      </c>
      <c r="C88" s="92" t="s">
        <v>536</v>
      </c>
      <c r="D88" s="1">
        <v>600</v>
      </c>
      <c r="E88" s="1">
        <v>670</v>
      </c>
      <c r="F88" s="1"/>
      <c r="G88" s="1"/>
      <c r="H88" s="1"/>
      <c r="I88" s="1"/>
      <c r="J88" s="1"/>
      <c r="K88" s="1" t="s">
        <v>13</v>
      </c>
    </row>
    <row r="89" spans="2:11">
      <c r="B89" s="1" t="s">
        <v>535</v>
      </c>
      <c r="C89" s="94"/>
      <c r="D89" s="1"/>
      <c r="E89" s="1"/>
      <c r="F89" s="1">
        <v>725</v>
      </c>
      <c r="G89" s="1"/>
      <c r="H89" s="1"/>
      <c r="I89" s="1">
        <f>F89-E88</f>
        <v>55</v>
      </c>
      <c r="J89" s="1">
        <f>I89*D88</f>
        <v>33000</v>
      </c>
      <c r="K89" s="1"/>
    </row>
    <row r="90" spans="2:11">
      <c r="B90" s="1" t="s">
        <v>537</v>
      </c>
      <c r="C90" s="1" t="s">
        <v>536</v>
      </c>
      <c r="D90" s="1">
        <v>600</v>
      </c>
      <c r="E90" s="1">
        <v>695</v>
      </c>
      <c r="F90" s="1"/>
      <c r="G90" s="1">
        <v>720</v>
      </c>
      <c r="H90" s="1"/>
      <c r="I90" s="1">
        <f>G90-E90</f>
        <v>25</v>
      </c>
      <c r="J90" s="1">
        <f>I90*D90</f>
        <v>15000</v>
      </c>
      <c r="K90" s="1"/>
    </row>
    <row r="91" spans="2:11">
      <c r="B91" s="1" t="s">
        <v>538</v>
      </c>
      <c r="C91" s="92" t="s">
        <v>359</v>
      </c>
      <c r="D91" s="1">
        <v>750</v>
      </c>
      <c r="E91" s="1">
        <v>1280</v>
      </c>
      <c r="F91" s="1"/>
      <c r="G91" s="1"/>
      <c r="H91" s="1"/>
      <c r="I91" s="1"/>
      <c r="J91" s="1"/>
      <c r="K91" s="1" t="s">
        <v>13</v>
      </c>
    </row>
    <row r="92" spans="2:11">
      <c r="B92" s="1" t="s">
        <v>539</v>
      </c>
      <c r="C92" s="94"/>
      <c r="D92" s="1"/>
      <c r="E92" s="1"/>
      <c r="F92" s="1">
        <v>1298</v>
      </c>
      <c r="G92" s="1"/>
      <c r="H92" s="1"/>
      <c r="I92" s="1">
        <f>F92-E91</f>
        <v>18</v>
      </c>
      <c r="J92" s="1">
        <f>I92*D91</f>
        <v>13500</v>
      </c>
      <c r="K92" s="1"/>
    </row>
    <row r="93" spans="2:11">
      <c r="B93" s="1" t="s">
        <v>540</v>
      </c>
      <c r="C93" s="1" t="s">
        <v>359</v>
      </c>
      <c r="D93" s="1">
        <v>750</v>
      </c>
      <c r="E93" s="1">
        <v>1292</v>
      </c>
      <c r="F93" s="1"/>
      <c r="G93" s="1">
        <v>1312</v>
      </c>
      <c r="H93" s="1"/>
      <c r="I93" s="1">
        <f>G93-E93</f>
        <v>20</v>
      </c>
      <c r="J93" s="1">
        <f>I93*D93</f>
        <v>15000</v>
      </c>
      <c r="K93" s="1"/>
    </row>
    <row r="94" spans="2:11">
      <c r="B94" s="1" t="s">
        <v>542</v>
      </c>
      <c r="C94" s="92" t="s">
        <v>530</v>
      </c>
      <c r="D94" s="1">
        <v>800</v>
      </c>
      <c r="E94" s="1"/>
      <c r="F94" s="1"/>
      <c r="G94" s="1">
        <v>998</v>
      </c>
      <c r="H94" s="1"/>
      <c r="I94" s="1"/>
      <c r="J94" s="1"/>
      <c r="K94" s="1" t="s">
        <v>13</v>
      </c>
    </row>
    <row r="95" spans="2:11">
      <c r="B95" s="1" t="s">
        <v>543</v>
      </c>
      <c r="C95" s="94"/>
      <c r="D95" s="1"/>
      <c r="E95" s="1">
        <v>968</v>
      </c>
      <c r="F95" s="1"/>
      <c r="G95" s="1"/>
      <c r="H95" s="1"/>
      <c r="I95" s="1">
        <f>G94-E95</f>
        <v>30</v>
      </c>
      <c r="J95" s="1">
        <f>I95*D94</f>
        <v>24000</v>
      </c>
      <c r="K95" s="1"/>
    </row>
    <row r="96" spans="2:11">
      <c r="B96" s="1" t="s">
        <v>546</v>
      </c>
      <c r="C96" s="92" t="s">
        <v>530</v>
      </c>
      <c r="D96" s="1">
        <v>800</v>
      </c>
      <c r="E96" s="1">
        <v>978</v>
      </c>
      <c r="F96" s="1"/>
      <c r="G96" s="1"/>
      <c r="H96" s="1"/>
      <c r="I96" s="1"/>
      <c r="J96" s="1"/>
      <c r="K96" s="1" t="s">
        <v>13</v>
      </c>
    </row>
    <row r="97" spans="2:11">
      <c r="B97" s="1" t="s">
        <v>550</v>
      </c>
      <c r="C97" s="94"/>
      <c r="D97" s="1"/>
      <c r="E97" s="1"/>
      <c r="F97" s="1">
        <v>1014</v>
      </c>
      <c r="G97" s="1"/>
      <c r="H97" s="1"/>
      <c r="I97" s="1">
        <f>F97-E96</f>
        <v>36</v>
      </c>
      <c r="J97" s="1">
        <f>I97*D96</f>
        <v>28800</v>
      </c>
      <c r="K97" s="1"/>
    </row>
    <row r="98" spans="2:11">
      <c r="B98" s="1"/>
      <c r="C98" s="1"/>
      <c r="D98" s="1"/>
      <c r="E98" s="1"/>
      <c r="F98" s="1"/>
      <c r="G98" s="1"/>
      <c r="H98" s="1"/>
      <c r="I98" s="1"/>
      <c r="J98" s="5">
        <f>SUM(J80:J97)</f>
        <v>240800</v>
      </c>
      <c r="K98" s="1"/>
    </row>
    <row r="101" spans="2:11">
      <c r="B101" s="5" t="s">
        <v>76</v>
      </c>
      <c r="C101" s="5">
        <v>2018</v>
      </c>
      <c r="D101" s="5"/>
      <c r="E101" s="1"/>
      <c r="F101" s="1"/>
      <c r="G101" s="1"/>
      <c r="H101" s="1"/>
      <c r="I101" s="1"/>
      <c r="J101" s="1"/>
      <c r="K101" s="1"/>
    </row>
    <row r="102" spans="2:11">
      <c r="B102" s="15" t="s">
        <v>0</v>
      </c>
      <c r="C102" s="15" t="s">
        <v>209</v>
      </c>
      <c r="D102" s="15" t="s">
        <v>219</v>
      </c>
      <c r="E102" s="16" t="s">
        <v>210</v>
      </c>
      <c r="F102" s="17" t="s">
        <v>3</v>
      </c>
      <c r="G102" s="18" t="s">
        <v>6</v>
      </c>
      <c r="H102" s="19" t="s">
        <v>7</v>
      </c>
      <c r="I102" s="15" t="s">
        <v>4</v>
      </c>
      <c r="J102" s="15" t="s">
        <v>266</v>
      </c>
      <c r="K102" s="15" t="s">
        <v>9</v>
      </c>
    </row>
    <row r="103" spans="2:11">
      <c r="B103" s="108" t="s">
        <v>551</v>
      </c>
      <c r="C103" s="1" t="s">
        <v>359</v>
      </c>
      <c r="D103" s="1">
        <v>750</v>
      </c>
      <c r="E103" s="1">
        <v>1322</v>
      </c>
      <c r="F103" s="1">
        <v>1335</v>
      </c>
      <c r="G103" s="1"/>
      <c r="H103" s="1"/>
      <c r="I103" s="1">
        <f>F103-E103</f>
        <v>13</v>
      </c>
      <c r="J103" s="1">
        <f>I103*D103</f>
        <v>9750</v>
      </c>
      <c r="K103" s="1"/>
    </row>
    <row r="104" spans="2:11">
      <c r="B104" s="108"/>
      <c r="C104" s="1" t="s">
        <v>552</v>
      </c>
      <c r="D104" s="1">
        <v>800</v>
      </c>
      <c r="E104" s="1">
        <v>997</v>
      </c>
      <c r="F104" s="1">
        <v>1008</v>
      </c>
      <c r="G104" s="1"/>
      <c r="H104" s="1"/>
      <c r="I104" s="1">
        <f t="shared" ref="I104:I105" si="6">F104-E104</f>
        <v>11</v>
      </c>
      <c r="J104" s="1">
        <f t="shared" ref="J104:J107" si="7">I104*D104</f>
        <v>8800</v>
      </c>
      <c r="K104" s="1"/>
    </row>
    <row r="105" spans="2:11">
      <c r="B105" s="80" t="s">
        <v>554</v>
      </c>
      <c r="C105" s="1" t="s">
        <v>553</v>
      </c>
      <c r="D105" s="1">
        <v>1100</v>
      </c>
      <c r="E105" s="1">
        <v>544</v>
      </c>
      <c r="F105" s="1">
        <v>557</v>
      </c>
      <c r="G105" s="1"/>
      <c r="H105" s="1"/>
      <c r="I105" s="1">
        <f t="shared" si="6"/>
        <v>13</v>
      </c>
      <c r="J105" s="1">
        <f t="shared" si="7"/>
        <v>14300</v>
      </c>
      <c r="K105" s="1"/>
    </row>
    <row r="106" spans="2:11">
      <c r="B106" s="108" t="s">
        <v>555</v>
      </c>
      <c r="C106" s="1" t="s">
        <v>553</v>
      </c>
      <c r="D106" s="1">
        <v>1100</v>
      </c>
      <c r="E106" s="1">
        <v>542</v>
      </c>
      <c r="F106" s="1"/>
      <c r="G106" s="1">
        <v>551</v>
      </c>
      <c r="H106" s="1"/>
      <c r="I106" s="1">
        <f>G106-E106</f>
        <v>9</v>
      </c>
      <c r="J106" s="1">
        <f t="shared" si="7"/>
        <v>9900</v>
      </c>
      <c r="K106" s="1"/>
    </row>
    <row r="107" spans="2:11">
      <c r="B107" s="108"/>
      <c r="C107" s="1" t="s">
        <v>359</v>
      </c>
      <c r="D107" s="1">
        <v>750</v>
      </c>
      <c r="E107" s="1">
        <v>1305</v>
      </c>
      <c r="F107" s="1"/>
      <c r="G107" s="1">
        <v>1318</v>
      </c>
      <c r="H107" s="1"/>
      <c r="I107" s="1">
        <f>G107-E107</f>
        <v>13</v>
      </c>
      <c r="J107" s="1">
        <f t="shared" si="7"/>
        <v>9750</v>
      </c>
      <c r="K107" s="1"/>
    </row>
    <row r="108" spans="2:11">
      <c r="B108" s="81" t="s">
        <v>556</v>
      </c>
      <c r="C108" s="1" t="s">
        <v>553</v>
      </c>
      <c r="D108" s="1">
        <v>1100</v>
      </c>
      <c r="E108" s="1">
        <v>549</v>
      </c>
      <c r="F108" s="1">
        <v>565</v>
      </c>
      <c r="G108" s="1"/>
      <c r="H108" s="1"/>
      <c r="I108" s="1">
        <f>F108-E108</f>
        <v>16</v>
      </c>
      <c r="J108" s="1">
        <f>I108*D108</f>
        <v>17600</v>
      </c>
      <c r="K108" s="1"/>
    </row>
    <row r="109" spans="2:11">
      <c r="B109" s="81" t="s">
        <v>557</v>
      </c>
      <c r="C109" s="1" t="s">
        <v>258</v>
      </c>
      <c r="D109" s="1">
        <v>1500</v>
      </c>
      <c r="E109" s="1">
        <v>359</v>
      </c>
      <c r="F109" s="1">
        <v>367</v>
      </c>
      <c r="G109" s="1"/>
      <c r="H109" s="1"/>
      <c r="I109" s="1">
        <f>F109-E109</f>
        <v>8</v>
      </c>
      <c r="J109" s="1">
        <f>I109*D109</f>
        <v>12000</v>
      </c>
      <c r="K109" s="1"/>
    </row>
    <row r="110" spans="2:11">
      <c r="B110" s="82" t="s">
        <v>558</v>
      </c>
      <c r="C110" s="1" t="s">
        <v>359</v>
      </c>
      <c r="D110" s="1">
        <v>750</v>
      </c>
      <c r="E110" s="1">
        <v>1317</v>
      </c>
      <c r="F110" s="1"/>
      <c r="G110" s="1"/>
      <c r="H110" s="1"/>
      <c r="I110" s="1"/>
      <c r="J110" s="1"/>
      <c r="K110" s="1" t="s">
        <v>13</v>
      </c>
    </row>
    <row r="111" spans="2:11">
      <c r="B111" s="82" t="s">
        <v>559</v>
      </c>
      <c r="C111" s="1"/>
      <c r="D111" s="1"/>
      <c r="E111" s="1"/>
      <c r="F111" s="1">
        <v>1352</v>
      </c>
      <c r="G111" s="1"/>
      <c r="H111" s="1"/>
      <c r="I111" s="1">
        <f>F111-E110</f>
        <v>35</v>
      </c>
      <c r="J111" s="1">
        <f>I111*D110</f>
        <v>26250</v>
      </c>
      <c r="K111" s="1"/>
    </row>
    <row r="112" spans="2:11">
      <c r="B112" s="82" t="s">
        <v>559</v>
      </c>
      <c r="C112" s="1" t="s">
        <v>553</v>
      </c>
      <c r="D112" s="1">
        <v>1100</v>
      </c>
      <c r="E112" s="1">
        <v>555</v>
      </c>
      <c r="F112" s="1"/>
      <c r="G112" s="1">
        <v>564</v>
      </c>
      <c r="H112" s="1"/>
      <c r="I112" s="1">
        <f>G112-E112</f>
        <v>9</v>
      </c>
      <c r="J112" s="1">
        <f>I112*D112</f>
        <v>9900</v>
      </c>
      <c r="K112" s="1"/>
    </row>
    <row r="113" spans="2:11">
      <c r="B113" s="92" t="s">
        <v>560</v>
      </c>
      <c r="C113" s="1" t="s">
        <v>553</v>
      </c>
      <c r="D113" s="1">
        <v>1100</v>
      </c>
      <c r="E113" s="1">
        <v>558</v>
      </c>
      <c r="F113" s="1">
        <v>561</v>
      </c>
      <c r="G113" s="1"/>
      <c r="H113" s="1"/>
      <c r="I113" s="1">
        <f>F113-E113</f>
        <v>3</v>
      </c>
      <c r="J113" s="1">
        <f>I113*D113</f>
        <v>3300</v>
      </c>
      <c r="K113" s="1"/>
    </row>
    <row r="114" spans="2:11">
      <c r="B114" s="94"/>
      <c r="C114" s="1" t="s">
        <v>359</v>
      </c>
      <c r="D114" s="1">
        <v>750</v>
      </c>
      <c r="E114" s="1">
        <v>1350</v>
      </c>
      <c r="F114" s="1">
        <v>1355</v>
      </c>
      <c r="G114" s="1"/>
      <c r="H114" s="1"/>
      <c r="I114" s="1">
        <f>F114-E114</f>
        <v>5</v>
      </c>
      <c r="J114" s="1">
        <f>I114*D114</f>
        <v>3750</v>
      </c>
      <c r="K114" s="1"/>
    </row>
    <row r="115" spans="2:11">
      <c r="B115" s="84" t="s">
        <v>561</v>
      </c>
      <c r="C115" s="1" t="s">
        <v>552</v>
      </c>
      <c r="D115" s="1">
        <v>800</v>
      </c>
      <c r="E115" s="1">
        <v>1050</v>
      </c>
      <c r="F115" s="1">
        <v>1070</v>
      </c>
      <c r="G115" s="1"/>
      <c r="H115" s="1"/>
      <c r="I115" s="1">
        <f>F115-E115</f>
        <v>20</v>
      </c>
      <c r="J115" s="1">
        <f>I115*D115</f>
        <v>16000</v>
      </c>
      <c r="K115" s="1"/>
    </row>
    <row r="116" spans="2:11">
      <c r="B116" s="92" t="s">
        <v>563</v>
      </c>
      <c r="C116" s="1" t="s">
        <v>359</v>
      </c>
      <c r="D116" s="1">
        <v>750</v>
      </c>
      <c r="E116" s="1">
        <v>1347</v>
      </c>
      <c r="F116" s="1">
        <v>1355</v>
      </c>
      <c r="G116" s="1"/>
      <c r="H116" s="1"/>
      <c r="I116" s="1">
        <f>F116-E116</f>
        <v>8</v>
      </c>
      <c r="J116" s="1">
        <f>I116*D116</f>
        <v>6000</v>
      </c>
      <c r="K116" s="1"/>
    </row>
    <row r="117" spans="2:11">
      <c r="B117" s="94"/>
      <c r="C117" s="1" t="s">
        <v>359</v>
      </c>
      <c r="D117" s="1">
        <v>750</v>
      </c>
      <c r="E117" s="1">
        <v>1350</v>
      </c>
      <c r="F117" s="1"/>
      <c r="G117" s="1">
        <v>1360</v>
      </c>
      <c r="H117" s="1"/>
      <c r="I117" s="1">
        <f>G117-E117</f>
        <v>10</v>
      </c>
      <c r="J117" s="1">
        <f>I117*D117</f>
        <v>7500</v>
      </c>
      <c r="K117" s="1"/>
    </row>
    <row r="118" spans="2:11">
      <c r="B118" s="1"/>
      <c r="C118" s="1"/>
      <c r="D118" s="1"/>
      <c r="E118" s="1"/>
      <c r="F118" s="1"/>
      <c r="G118" s="1"/>
      <c r="H118" s="1"/>
      <c r="I118" s="1"/>
      <c r="J118" s="5">
        <f>SUM(J103:J117)</f>
        <v>154800</v>
      </c>
      <c r="K118" s="1"/>
    </row>
  </sheetData>
  <mergeCells count="26">
    <mergeCell ref="B116:B117"/>
    <mergeCell ref="B113:B114"/>
    <mergeCell ref="B28:B30"/>
    <mergeCell ref="B69:B71"/>
    <mergeCell ref="C81:C82"/>
    <mergeCell ref="C66:C67"/>
    <mergeCell ref="B63:B65"/>
    <mergeCell ref="B42:B44"/>
    <mergeCell ref="C42:C44"/>
    <mergeCell ref="C69:C70"/>
    <mergeCell ref="B103:B104"/>
    <mergeCell ref="B106:B107"/>
    <mergeCell ref="B32:B33"/>
    <mergeCell ref="C96:C97"/>
    <mergeCell ref="C88:C89"/>
    <mergeCell ref="C91:C92"/>
    <mergeCell ref="C94:C95"/>
    <mergeCell ref="B6:B7"/>
    <mergeCell ref="C12:C13"/>
    <mergeCell ref="C14:C15"/>
    <mergeCell ref="B24:B25"/>
    <mergeCell ref="B18:B20"/>
    <mergeCell ref="C18:C21"/>
    <mergeCell ref="C22:C23"/>
    <mergeCell ref="C10:C11"/>
    <mergeCell ref="C8:C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1109"/>
  <sheetViews>
    <sheetView topLeftCell="A1099" zoomScale="90" zoomScaleNormal="90" workbookViewId="0">
      <selection activeCell="A1113" sqref="A1113:XFD1278"/>
    </sheetView>
  </sheetViews>
  <sheetFormatPr defaultRowHeight="15"/>
  <cols>
    <col min="1" max="1" width="9.140625" style="9"/>
    <col min="2" max="2" width="13.140625" style="9" customWidth="1"/>
    <col min="3" max="3" width="19.28515625" style="9" customWidth="1"/>
    <col min="4" max="4" width="9.140625" style="9"/>
    <col min="5" max="5" width="10.140625" style="9" customWidth="1"/>
    <col min="6" max="7" width="9.140625" style="9"/>
    <col min="8" max="8" width="19.7109375" style="9" customWidth="1"/>
    <col min="9" max="9" width="9.140625" style="9"/>
    <col min="10" max="10" width="10.5703125" style="9" customWidth="1"/>
    <col min="11" max="11" width="17.28515625" style="9" customWidth="1"/>
    <col min="12" max="15" width="9.140625" style="9"/>
    <col min="16" max="16" width="11" style="9" customWidth="1"/>
    <col min="17" max="16384" width="9.140625" style="9"/>
  </cols>
  <sheetData>
    <row r="2" spans="2:8">
      <c r="B2" s="6" t="s">
        <v>15</v>
      </c>
      <c r="C2" s="6">
        <v>2017</v>
      </c>
    </row>
    <row r="3" spans="2:8">
      <c r="B3" s="13"/>
      <c r="C3" s="13"/>
      <c r="D3" s="13"/>
      <c r="E3" s="20"/>
      <c r="F3" s="20"/>
      <c r="G3" s="20" t="s">
        <v>4</v>
      </c>
      <c r="H3" s="21" t="s">
        <v>9</v>
      </c>
    </row>
    <row r="4" spans="2:8">
      <c r="B4" s="2" t="s">
        <v>0</v>
      </c>
      <c r="C4" s="2" t="s">
        <v>1</v>
      </c>
      <c r="D4" s="2" t="s">
        <v>10</v>
      </c>
      <c r="E4" s="2" t="s">
        <v>7</v>
      </c>
      <c r="F4" s="2" t="s">
        <v>11</v>
      </c>
      <c r="G4" s="2" t="s">
        <v>12</v>
      </c>
      <c r="H4" s="21"/>
    </row>
    <row r="5" spans="2:8">
      <c r="B5" s="13" t="s">
        <v>18</v>
      </c>
      <c r="C5" s="110" t="s">
        <v>27</v>
      </c>
      <c r="D5" s="13">
        <v>60</v>
      </c>
      <c r="E5" s="13"/>
      <c r="F5" s="13"/>
      <c r="G5" s="13"/>
      <c r="H5" s="13" t="s">
        <v>13</v>
      </c>
    </row>
    <row r="6" spans="2:8">
      <c r="B6" s="13" t="s">
        <v>22</v>
      </c>
      <c r="C6" s="111"/>
      <c r="D6" s="13"/>
      <c r="E6" s="13"/>
      <c r="F6" s="13">
        <v>100</v>
      </c>
      <c r="G6" s="13">
        <v>40</v>
      </c>
      <c r="H6" s="13"/>
    </row>
    <row r="7" spans="2:8">
      <c r="B7" s="13" t="s">
        <v>23</v>
      </c>
      <c r="C7" s="111"/>
      <c r="D7" s="13">
        <v>78</v>
      </c>
      <c r="E7" s="13"/>
      <c r="F7" s="13"/>
      <c r="G7" s="13"/>
      <c r="H7" s="13" t="s">
        <v>13</v>
      </c>
    </row>
    <row r="8" spans="2:8">
      <c r="B8" s="13" t="s">
        <v>25</v>
      </c>
      <c r="C8" s="112"/>
      <c r="D8" s="13"/>
      <c r="E8" s="13"/>
      <c r="F8" s="13">
        <v>146</v>
      </c>
      <c r="G8" s="13">
        <f>F8-D7</f>
        <v>68</v>
      </c>
      <c r="H8" s="13"/>
    </row>
    <row r="9" spans="2:8">
      <c r="B9" s="13" t="s">
        <v>25</v>
      </c>
      <c r="C9" s="114" t="s">
        <v>28</v>
      </c>
      <c r="D9" s="13">
        <v>193</v>
      </c>
      <c r="E9" s="13"/>
      <c r="F9" s="13">
        <v>220</v>
      </c>
      <c r="G9" s="13">
        <f>F9-D9</f>
        <v>27</v>
      </c>
      <c r="H9" s="13"/>
    </row>
    <row r="10" spans="2:8">
      <c r="B10" s="13" t="s">
        <v>25</v>
      </c>
      <c r="C10" s="115"/>
      <c r="D10" s="13">
        <v>210</v>
      </c>
      <c r="E10" s="13">
        <v>180</v>
      </c>
      <c r="F10" s="13"/>
      <c r="G10" s="13">
        <f>E10-D10</f>
        <v>-30</v>
      </c>
      <c r="H10" s="13" t="s">
        <v>30</v>
      </c>
    </row>
    <row r="11" spans="2:8">
      <c r="B11" s="13" t="s">
        <v>26</v>
      </c>
      <c r="C11" s="115"/>
      <c r="D11" s="13">
        <v>188</v>
      </c>
      <c r="E11" s="13"/>
      <c r="F11" s="13">
        <v>215</v>
      </c>
      <c r="G11" s="13">
        <f>F11-D11</f>
        <v>27</v>
      </c>
      <c r="H11" s="13"/>
    </row>
    <row r="12" spans="2:8">
      <c r="B12" s="13" t="s">
        <v>30</v>
      </c>
      <c r="C12" s="116"/>
      <c r="D12" s="13">
        <v>170</v>
      </c>
      <c r="E12" s="13">
        <v>160</v>
      </c>
      <c r="F12" s="13"/>
      <c r="G12" s="13">
        <f>E12-D12</f>
        <v>-10</v>
      </c>
      <c r="H12" s="13" t="s">
        <v>32</v>
      </c>
    </row>
    <row r="13" spans="2:8">
      <c r="B13" s="13" t="s">
        <v>30</v>
      </c>
      <c r="C13" s="13" t="s">
        <v>27</v>
      </c>
      <c r="D13" s="13">
        <v>150</v>
      </c>
      <c r="E13" s="13"/>
      <c r="F13" s="13">
        <v>160</v>
      </c>
      <c r="G13" s="13">
        <v>10</v>
      </c>
      <c r="H13" s="13"/>
    </row>
    <row r="14" spans="2:8">
      <c r="B14" s="13" t="s">
        <v>31</v>
      </c>
      <c r="C14" s="13" t="s">
        <v>27</v>
      </c>
      <c r="D14" s="13">
        <v>157</v>
      </c>
      <c r="E14" s="13">
        <v>147</v>
      </c>
      <c r="F14" s="13"/>
      <c r="G14" s="13">
        <v>-10</v>
      </c>
      <c r="H14" s="13"/>
    </row>
    <row r="15" spans="2:8">
      <c r="B15" s="13" t="s">
        <v>31</v>
      </c>
      <c r="C15" s="13" t="s">
        <v>28</v>
      </c>
      <c r="D15" s="13">
        <v>180</v>
      </c>
      <c r="E15" s="13">
        <v>160</v>
      </c>
      <c r="F15" s="13"/>
      <c r="G15" s="13">
        <f>E15-D15</f>
        <v>-20</v>
      </c>
      <c r="H15" s="13" t="s">
        <v>32</v>
      </c>
    </row>
    <row r="16" spans="2:8">
      <c r="B16" s="13" t="s">
        <v>32</v>
      </c>
      <c r="C16" s="13" t="s">
        <v>28</v>
      </c>
      <c r="D16" s="13">
        <v>160</v>
      </c>
      <c r="E16" s="13"/>
      <c r="F16" s="13"/>
      <c r="G16" s="13"/>
      <c r="H16" s="13" t="s">
        <v>13</v>
      </c>
    </row>
    <row r="17" spans="2:8">
      <c r="B17" s="13" t="s">
        <v>33</v>
      </c>
      <c r="C17" s="13" t="s">
        <v>28</v>
      </c>
      <c r="D17" s="13"/>
      <c r="E17" s="13"/>
      <c r="F17" s="13">
        <v>240</v>
      </c>
      <c r="G17" s="13">
        <f>F17-D16</f>
        <v>80</v>
      </c>
      <c r="H17" s="13"/>
    </row>
    <row r="18" spans="2:8">
      <c r="B18" s="13" t="s">
        <v>32</v>
      </c>
      <c r="C18" s="13" t="s">
        <v>27</v>
      </c>
      <c r="D18" s="13">
        <v>158</v>
      </c>
      <c r="E18" s="13"/>
      <c r="F18" s="13">
        <v>175</v>
      </c>
      <c r="G18" s="13">
        <f>F18-D18</f>
        <v>17</v>
      </c>
      <c r="H18" s="13"/>
    </row>
    <row r="19" spans="2:8">
      <c r="B19" s="13" t="s">
        <v>35</v>
      </c>
      <c r="C19" s="13" t="s">
        <v>27</v>
      </c>
      <c r="D19" s="13">
        <v>131</v>
      </c>
      <c r="E19" s="13"/>
      <c r="F19" s="13">
        <v>152</v>
      </c>
      <c r="G19" s="13">
        <f>F19-D19</f>
        <v>21</v>
      </c>
      <c r="H19" s="13"/>
    </row>
    <row r="20" spans="2:8">
      <c r="B20" s="13" t="s">
        <v>33</v>
      </c>
      <c r="C20" s="13" t="s">
        <v>27</v>
      </c>
      <c r="D20" s="13">
        <v>122</v>
      </c>
      <c r="E20" s="13">
        <v>90</v>
      </c>
      <c r="F20" s="13"/>
      <c r="G20" s="13">
        <f>E20-D20</f>
        <v>-32</v>
      </c>
      <c r="H20" s="13"/>
    </row>
    <row r="21" spans="2:8">
      <c r="B21" s="13" t="s">
        <v>33</v>
      </c>
      <c r="C21" s="13" t="s">
        <v>28</v>
      </c>
      <c r="D21" s="13">
        <v>200</v>
      </c>
      <c r="E21" s="13"/>
      <c r="F21" s="13"/>
      <c r="G21" s="13"/>
      <c r="H21" s="13" t="s">
        <v>13</v>
      </c>
    </row>
    <row r="22" spans="2:8">
      <c r="B22" s="13" t="s">
        <v>37</v>
      </c>
      <c r="C22" s="13"/>
      <c r="D22" s="13"/>
      <c r="E22" s="13"/>
      <c r="F22" s="13">
        <v>250</v>
      </c>
      <c r="G22" s="13">
        <f>F22-D21</f>
        <v>50</v>
      </c>
      <c r="H22" s="13"/>
    </row>
    <row r="23" spans="2:8">
      <c r="B23" s="13" t="s">
        <v>38</v>
      </c>
      <c r="C23" s="114" t="s">
        <v>39</v>
      </c>
      <c r="D23" s="13">
        <v>190</v>
      </c>
      <c r="E23" s="13"/>
      <c r="F23" s="13"/>
      <c r="G23" s="13"/>
      <c r="H23" s="13" t="s">
        <v>13</v>
      </c>
    </row>
    <row r="24" spans="2:8">
      <c r="B24" s="13" t="s">
        <v>40</v>
      </c>
      <c r="C24" s="115"/>
      <c r="D24" s="13"/>
      <c r="E24" s="13"/>
      <c r="F24" s="13">
        <v>226</v>
      </c>
      <c r="G24" s="13">
        <f>F24-D23</f>
        <v>36</v>
      </c>
      <c r="H24" s="13"/>
    </row>
    <row r="25" spans="2:8">
      <c r="B25" s="13"/>
      <c r="C25" s="115"/>
      <c r="D25" s="13"/>
      <c r="E25" s="13"/>
      <c r="F25" s="13">
        <v>260</v>
      </c>
      <c r="G25" s="13">
        <f>F25-D23</f>
        <v>70</v>
      </c>
      <c r="H25" s="13"/>
    </row>
    <row r="26" spans="2:8">
      <c r="B26" s="13"/>
      <c r="C26" s="116"/>
      <c r="D26" s="13"/>
      <c r="E26" s="13"/>
      <c r="F26" s="13">
        <v>335</v>
      </c>
      <c r="G26" s="13">
        <f>F26-D23</f>
        <v>145</v>
      </c>
      <c r="H26" s="13"/>
    </row>
    <row r="27" spans="2:8">
      <c r="B27" s="13" t="s">
        <v>42</v>
      </c>
      <c r="C27" s="13" t="s">
        <v>14</v>
      </c>
      <c r="D27" s="13">
        <v>55</v>
      </c>
      <c r="E27" s="13"/>
      <c r="F27" s="13"/>
      <c r="G27" s="13"/>
      <c r="H27" s="13" t="s">
        <v>13</v>
      </c>
    </row>
    <row r="28" spans="2:8">
      <c r="B28" s="13"/>
      <c r="C28" s="13" t="s">
        <v>43</v>
      </c>
      <c r="D28" s="13">
        <v>9</v>
      </c>
      <c r="E28" s="13"/>
      <c r="F28" s="13"/>
      <c r="G28" s="13"/>
      <c r="H28" s="13" t="s">
        <v>13</v>
      </c>
    </row>
    <row r="29" spans="2:8">
      <c r="B29" s="13"/>
      <c r="C29" s="13"/>
      <c r="D29" s="13"/>
      <c r="E29" s="5" t="s">
        <v>44</v>
      </c>
      <c r="F29" s="13"/>
      <c r="G29" s="5">
        <f>SUM(G5:G28)</f>
        <v>489</v>
      </c>
      <c r="H29" s="5" t="s">
        <v>45</v>
      </c>
    </row>
    <row r="32" spans="2:8">
      <c r="B32" s="5" t="s">
        <v>46</v>
      </c>
      <c r="C32" s="5">
        <v>2017</v>
      </c>
      <c r="D32" s="13"/>
      <c r="E32" s="13"/>
      <c r="F32" s="13"/>
      <c r="G32" s="13"/>
      <c r="H32" s="13"/>
    </row>
    <row r="33" spans="2:8">
      <c r="B33" s="13"/>
      <c r="C33" s="13"/>
      <c r="D33" s="13"/>
      <c r="E33" s="20"/>
      <c r="F33" s="20"/>
      <c r="G33" s="20" t="s">
        <v>4</v>
      </c>
      <c r="H33" s="21" t="s">
        <v>9</v>
      </c>
    </row>
    <row r="34" spans="2:8">
      <c r="B34" s="2" t="s">
        <v>0</v>
      </c>
      <c r="C34" s="2" t="s">
        <v>1</v>
      </c>
      <c r="D34" s="2" t="s">
        <v>10</v>
      </c>
      <c r="E34" s="2" t="s">
        <v>7</v>
      </c>
      <c r="F34" s="2" t="s">
        <v>11</v>
      </c>
      <c r="G34" s="2" t="s">
        <v>12</v>
      </c>
      <c r="H34" s="21"/>
    </row>
    <row r="35" spans="2:8">
      <c r="B35" s="13" t="s">
        <v>19</v>
      </c>
      <c r="C35" s="13" t="s">
        <v>14</v>
      </c>
      <c r="D35" s="13">
        <v>55</v>
      </c>
      <c r="E35" s="13"/>
      <c r="F35" s="113">
        <v>76</v>
      </c>
      <c r="G35" s="13">
        <f>F35-D35</f>
        <v>21</v>
      </c>
      <c r="H35" s="13"/>
    </row>
    <row r="36" spans="2:8">
      <c r="B36" s="13" t="s">
        <v>47</v>
      </c>
      <c r="C36" s="13"/>
      <c r="D36" s="13">
        <v>42</v>
      </c>
      <c r="E36" s="13"/>
      <c r="F36" s="113"/>
      <c r="G36" s="13">
        <f>F35-D36</f>
        <v>34</v>
      </c>
      <c r="H36" s="13"/>
    </row>
    <row r="37" spans="2:8">
      <c r="B37" s="13" t="s">
        <v>19</v>
      </c>
      <c r="C37" s="13" t="s">
        <v>43</v>
      </c>
      <c r="D37" s="13">
        <v>9</v>
      </c>
      <c r="E37" s="13"/>
      <c r="F37" s="13">
        <v>9</v>
      </c>
      <c r="G37" s="13">
        <v>0</v>
      </c>
      <c r="H37" s="13" t="s">
        <v>47</v>
      </c>
    </row>
    <row r="38" spans="2:8">
      <c r="B38" s="13" t="s">
        <v>48</v>
      </c>
      <c r="C38" s="13" t="s">
        <v>50</v>
      </c>
      <c r="D38" s="13">
        <v>55</v>
      </c>
      <c r="E38" s="13"/>
      <c r="F38" s="13">
        <v>69</v>
      </c>
      <c r="G38" s="13">
        <f>F38-D38</f>
        <v>14</v>
      </c>
      <c r="H38" s="13"/>
    </row>
    <row r="39" spans="2:8">
      <c r="B39" s="13" t="s">
        <v>48</v>
      </c>
      <c r="C39" s="13" t="s">
        <v>49</v>
      </c>
      <c r="D39" s="13">
        <v>19</v>
      </c>
      <c r="E39" s="13"/>
      <c r="F39" s="13">
        <v>24</v>
      </c>
      <c r="G39" s="13">
        <f>F39-D39</f>
        <v>5</v>
      </c>
      <c r="H39" s="13"/>
    </row>
    <row r="40" spans="2:8">
      <c r="B40" s="13" t="s">
        <v>48</v>
      </c>
      <c r="C40" s="13" t="s">
        <v>49</v>
      </c>
      <c r="D40" s="13">
        <v>17.8</v>
      </c>
      <c r="E40" s="13"/>
      <c r="F40" s="13"/>
      <c r="G40" s="13"/>
      <c r="H40" s="13" t="s">
        <v>13</v>
      </c>
    </row>
    <row r="41" spans="2:8">
      <c r="B41" s="13" t="s">
        <v>51</v>
      </c>
      <c r="C41" s="13" t="s">
        <v>49</v>
      </c>
      <c r="D41" s="13"/>
      <c r="E41" s="13">
        <v>13</v>
      </c>
      <c r="F41" s="13"/>
      <c r="G41" s="13">
        <f>E41-D40</f>
        <v>-4.8000000000000007</v>
      </c>
      <c r="H41" s="13"/>
    </row>
    <row r="42" spans="2:8">
      <c r="B42" s="13" t="s">
        <v>51</v>
      </c>
      <c r="C42" s="13" t="s">
        <v>49</v>
      </c>
      <c r="D42" s="13">
        <v>10</v>
      </c>
      <c r="E42" s="13"/>
      <c r="F42" s="13"/>
      <c r="G42" s="13"/>
      <c r="H42" s="13" t="s">
        <v>13</v>
      </c>
    </row>
    <row r="43" spans="2:8">
      <c r="B43" s="13" t="s">
        <v>53</v>
      </c>
      <c r="C43" s="13"/>
      <c r="D43" s="13"/>
      <c r="E43" s="13"/>
      <c r="F43" s="13">
        <v>5</v>
      </c>
      <c r="G43" s="13">
        <f>F43-D42</f>
        <v>-5</v>
      </c>
      <c r="H43" s="13"/>
    </row>
    <row r="44" spans="2:8">
      <c r="B44" s="13" t="s">
        <v>51</v>
      </c>
      <c r="C44" s="13" t="s">
        <v>14</v>
      </c>
      <c r="D44" s="13">
        <v>87</v>
      </c>
      <c r="E44" s="13"/>
      <c r="F44" s="13">
        <v>102</v>
      </c>
      <c r="G44" s="13">
        <f>F44-D44</f>
        <v>15</v>
      </c>
      <c r="H44" s="13"/>
    </row>
    <row r="45" spans="2:8">
      <c r="B45" s="13" t="s">
        <v>51</v>
      </c>
      <c r="C45" s="13" t="s">
        <v>50</v>
      </c>
      <c r="D45" s="13">
        <v>22</v>
      </c>
      <c r="E45" s="13"/>
      <c r="F45" s="13"/>
      <c r="G45" s="13"/>
      <c r="H45" s="13" t="s">
        <v>13</v>
      </c>
    </row>
    <row r="46" spans="2:8">
      <c r="B46" s="13" t="s">
        <v>53</v>
      </c>
      <c r="C46" s="13" t="s">
        <v>50</v>
      </c>
      <c r="D46" s="13"/>
      <c r="E46" s="13"/>
      <c r="F46" s="13">
        <v>27</v>
      </c>
      <c r="G46" s="13">
        <f>F46-D45</f>
        <v>5</v>
      </c>
      <c r="H46" s="13"/>
    </row>
    <row r="47" spans="2:8">
      <c r="B47" s="13" t="s">
        <v>52</v>
      </c>
      <c r="C47" s="13" t="s">
        <v>14</v>
      </c>
      <c r="D47" s="13">
        <v>76</v>
      </c>
      <c r="E47" s="13"/>
      <c r="F47" s="13"/>
      <c r="G47" s="13"/>
      <c r="H47" s="13" t="s">
        <v>13</v>
      </c>
    </row>
    <row r="48" spans="2:8">
      <c r="B48" s="13" t="s">
        <v>54</v>
      </c>
      <c r="C48" s="13"/>
      <c r="D48" s="13"/>
      <c r="E48" s="13"/>
      <c r="F48" s="13">
        <v>141</v>
      </c>
      <c r="G48" s="13">
        <f>F48-D47</f>
        <v>65</v>
      </c>
      <c r="H48" s="13"/>
    </row>
    <row r="49" spans="2:8">
      <c r="B49" s="13"/>
      <c r="C49" s="13"/>
      <c r="D49" s="13"/>
      <c r="E49" s="5" t="s">
        <v>44</v>
      </c>
      <c r="F49" s="13"/>
      <c r="G49" s="5">
        <f>SUM(G35:G48)</f>
        <v>149.19999999999999</v>
      </c>
      <c r="H49" s="7">
        <f>G49*75</f>
        <v>11190</v>
      </c>
    </row>
    <row r="52" spans="2:8">
      <c r="B52" s="5" t="s">
        <v>61</v>
      </c>
      <c r="C52" s="5">
        <v>2017</v>
      </c>
      <c r="D52" s="13"/>
      <c r="E52" s="13"/>
      <c r="F52" s="13"/>
      <c r="G52" s="13"/>
      <c r="H52" s="13"/>
    </row>
    <row r="53" spans="2:8">
      <c r="B53" s="13"/>
      <c r="C53" s="13"/>
      <c r="D53" s="13"/>
      <c r="E53" s="20"/>
      <c r="F53" s="20"/>
      <c r="G53" s="20" t="s">
        <v>4</v>
      </c>
      <c r="H53" s="21" t="s">
        <v>9</v>
      </c>
    </row>
    <row r="54" spans="2:8">
      <c r="B54" s="2" t="s">
        <v>0</v>
      </c>
      <c r="C54" s="2" t="s">
        <v>1</v>
      </c>
      <c r="D54" s="2" t="s">
        <v>10</v>
      </c>
      <c r="E54" s="2" t="s">
        <v>7</v>
      </c>
      <c r="F54" s="2" t="s">
        <v>11</v>
      </c>
      <c r="G54" s="2" t="s">
        <v>12</v>
      </c>
      <c r="H54" s="21"/>
    </row>
    <row r="55" spans="2:8">
      <c r="B55" s="13" t="s">
        <v>54</v>
      </c>
      <c r="C55" s="13" t="s">
        <v>62</v>
      </c>
      <c r="D55" s="13">
        <v>32</v>
      </c>
      <c r="E55" s="13"/>
      <c r="F55" s="13"/>
      <c r="G55" s="13"/>
      <c r="H55" s="13"/>
    </row>
    <row r="56" spans="2:8">
      <c r="B56" s="13" t="s">
        <v>56</v>
      </c>
      <c r="C56" s="13"/>
      <c r="D56" s="13">
        <v>22</v>
      </c>
      <c r="E56" s="13"/>
      <c r="F56" s="13"/>
      <c r="G56" s="13"/>
      <c r="H56" s="13"/>
    </row>
    <row r="57" spans="2:8">
      <c r="B57" s="13" t="s">
        <v>64</v>
      </c>
      <c r="C57" s="13"/>
      <c r="D57" s="13"/>
      <c r="E57" s="13"/>
      <c r="F57" s="13">
        <v>102</v>
      </c>
      <c r="G57" s="13">
        <f>F57-D55</f>
        <v>70</v>
      </c>
      <c r="H57" s="13"/>
    </row>
    <row r="58" spans="2:8">
      <c r="B58" s="13" t="s">
        <v>65</v>
      </c>
      <c r="C58" s="13"/>
      <c r="D58" s="13"/>
      <c r="E58" s="13"/>
      <c r="F58" s="13">
        <v>150</v>
      </c>
      <c r="G58" s="13">
        <f>F58-D56</f>
        <v>128</v>
      </c>
      <c r="H58" s="13"/>
    </row>
    <row r="59" spans="2:8">
      <c r="B59" s="13" t="s">
        <v>65</v>
      </c>
      <c r="C59" s="13" t="s">
        <v>66</v>
      </c>
      <c r="D59" s="13">
        <v>71</v>
      </c>
      <c r="E59" s="13"/>
      <c r="F59" s="13"/>
      <c r="G59" s="13"/>
      <c r="H59" s="13"/>
    </row>
    <row r="60" spans="2:8">
      <c r="B60" s="13" t="s">
        <v>67</v>
      </c>
      <c r="C60" s="13"/>
      <c r="D60" s="13"/>
      <c r="E60" s="13"/>
      <c r="F60" s="13">
        <v>125</v>
      </c>
      <c r="G60" s="13">
        <f>F60-D59</f>
        <v>54</v>
      </c>
      <c r="H60" s="13"/>
    </row>
    <row r="61" spans="2:8">
      <c r="B61" s="13" t="s">
        <v>68</v>
      </c>
      <c r="C61" s="13" t="s">
        <v>69</v>
      </c>
      <c r="D61" s="13">
        <v>53</v>
      </c>
      <c r="E61" s="13"/>
      <c r="F61" s="13"/>
      <c r="G61" s="13"/>
      <c r="H61" s="13" t="s">
        <v>13</v>
      </c>
    </row>
    <row r="62" spans="2:8">
      <c r="B62" s="13"/>
      <c r="C62" s="13"/>
      <c r="D62" s="13"/>
      <c r="E62" s="5" t="s">
        <v>44</v>
      </c>
      <c r="F62" s="13"/>
      <c r="G62" s="5">
        <f>SUM(G55:G61)</f>
        <v>252</v>
      </c>
      <c r="H62" s="7">
        <f>G62*75</f>
        <v>18900</v>
      </c>
    </row>
    <row r="65" spans="2:8">
      <c r="B65" s="5" t="s">
        <v>76</v>
      </c>
      <c r="C65" s="5">
        <v>2017</v>
      </c>
      <c r="D65" s="13"/>
      <c r="E65" s="13"/>
      <c r="F65" s="13"/>
      <c r="G65" s="13"/>
      <c r="H65" s="13"/>
    </row>
    <row r="66" spans="2:8">
      <c r="B66" s="13"/>
      <c r="C66" s="13"/>
      <c r="D66" s="13"/>
      <c r="E66" s="20"/>
      <c r="F66" s="20"/>
      <c r="G66" s="20" t="s">
        <v>4</v>
      </c>
      <c r="H66" s="21" t="s">
        <v>9</v>
      </c>
    </row>
    <row r="67" spans="2:8">
      <c r="B67" s="2" t="s">
        <v>0</v>
      </c>
      <c r="C67" s="2" t="s">
        <v>1</v>
      </c>
      <c r="D67" s="2" t="s">
        <v>10</v>
      </c>
      <c r="E67" s="2" t="s">
        <v>7</v>
      </c>
      <c r="F67" s="2" t="s">
        <v>11</v>
      </c>
      <c r="G67" s="2" t="s">
        <v>12</v>
      </c>
      <c r="H67" s="21"/>
    </row>
    <row r="68" spans="2:8">
      <c r="B68" s="13" t="s">
        <v>78</v>
      </c>
      <c r="C68" s="13" t="s">
        <v>69</v>
      </c>
      <c r="D68" s="13">
        <v>53</v>
      </c>
      <c r="E68" s="13"/>
      <c r="F68" s="13"/>
      <c r="G68" s="13"/>
      <c r="H68" s="13"/>
    </row>
    <row r="69" spans="2:8">
      <c r="B69" s="13" t="s">
        <v>77</v>
      </c>
      <c r="C69" s="13" t="s">
        <v>69</v>
      </c>
      <c r="D69" s="13"/>
      <c r="E69" s="13"/>
      <c r="F69" s="13">
        <v>88</v>
      </c>
      <c r="G69" s="13">
        <f>F69-D68</f>
        <v>35</v>
      </c>
      <c r="H69" s="13"/>
    </row>
    <row r="70" spans="2:8">
      <c r="B70" s="13" t="s">
        <v>77</v>
      </c>
      <c r="C70" s="14" t="s">
        <v>79</v>
      </c>
      <c r="D70" s="13">
        <v>55</v>
      </c>
      <c r="E70" s="13"/>
      <c r="F70" s="13"/>
      <c r="G70" s="13"/>
      <c r="H70" s="13" t="s">
        <v>13</v>
      </c>
    </row>
    <row r="71" spans="2:8">
      <c r="B71" s="13" t="s">
        <v>80</v>
      </c>
      <c r="C71" s="14" t="s">
        <v>79</v>
      </c>
      <c r="D71" s="13"/>
      <c r="E71" s="13"/>
      <c r="F71" s="13">
        <v>160</v>
      </c>
      <c r="G71" s="13">
        <f>F71-D70</f>
        <v>105</v>
      </c>
      <c r="H71" s="13"/>
    </row>
    <row r="72" spans="2:8">
      <c r="B72" s="13" t="s">
        <v>80</v>
      </c>
      <c r="C72" s="14" t="s">
        <v>69</v>
      </c>
      <c r="D72" s="13">
        <v>47</v>
      </c>
      <c r="E72" s="13">
        <v>39</v>
      </c>
      <c r="F72" s="13"/>
      <c r="G72" s="13">
        <f>E72-D72</f>
        <v>-8</v>
      </c>
      <c r="H72" s="13"/>
    </row>
    <row r="73" spans="2:8">
      <c r="B73" s="13" t="s">
        <v>81</v>
      </c>
      <c r="C73" s="14" t="s">
        <v>79</v>
      </c>
      <c r="D73" s="13">
        <v>71</v>
      </c>
      <c r="E73" s="13">
        <v>60</v>
      </c>
      <c r="F73" s="13"/>
      <c r="G73" s="13">
        <f>E73-D73</f>
        <v>-11</v>
      </c>
      <c r="H73" s="13"/>
    </row>
    <row r="74" spans="2:8">
      <c r="B74" s="13" t="s">
        <v>81</v>
      </c>
      <c r="C74" s="14" t="s">
        <v>69</v>
      </c>
      <c r="D74" s="13">
        <v>49</v>
      </c>
      <c r="E74" s="13"/>
      <c r="F74" s="13"/>
      <c r="G74" s="13"/>
      <c r="H74" s="13" t="s">
        <v>13</v>
      </c>
    </row>
    <row r="75" spans="2:8">
      <c r="B75" s="13" t="s">
        <v>82</v>
      </c>
      <c r="C75" s="14" t="s">
        <v>69</v>
      </c>
      <c r="D75" s="13"/>
      <c r="E75" s="13"/>
      <c r="F75" s="13">
        <v>121</v>
      </c>
      <c r="G75" s="13">
        <f>F75-D74</f>
        <v>72</v>
      </c>
      <c r="H75" s="13"/>
    </row>
    <row r="76" spans="2:8">
      <c r="B76" s="13"/>
      <c r="C76" s="13"/>
      <c r="D76" s="13"/>
      <c r="E76" s="5" t="s">
        <v>44</v>
      </c>
      <c r="F76" s="13"/>
      <c r="G76" s="5">
        <f>SUM(G68:G75)</f>
        <v>193</v>
      </c>
      <c r="H76" s="7">
        <f>G76*75</f>
        <v>14475</v>
      </c>
    </row>
    <row r="79" spans="2:8">
      <c r="B79" s="5" t="s">
        <v>88</v>
      </c>
      <c r="C79" s="5">
        <v>2017</v>
      </c>
      <c r="D79" s="13"/>
      <c r="E79" s="13"/>
      <c r="F79" s="13"/>
      <c r="G79" s="13"/>
      <c r="H79" s="13"/>
    </row>
    <row r="80" spans="2:8">
      <c r="B80" s="13"/>
      <c r="C80" s="13"/>
      <c r="D80" s="13"/>
      <c r="E80" s="20"/>
      <c r="F80" s="20"/>
      <c r="G80" s="20" t="s">
        <v>4</v>
      </c>
      <c r="H80" s="21" t="s">
        <v>9</v>
      </c>
    </row>
    <row r="81" spans="2:8">
      <c r="B81" s="2" t="s">
        <v>0</v>
      </c>
      <c r="C81" s="2" t="s">
        <v>1</v>
      </c>
      <c r="D81" s="2" t="s">
        <v>10</v>
      </c>
      <c r="E81" s="2" t="s">
        <v>7</v>
      </c>
      <c r="F81" s="2" t="s">
        <v>11</v>
      </c>
      <c r="G81" s="2" t="s">
        <v>12</v>
      </c>
      <c r="H81" s="21"/>
    </row>
    <row r="82" spans="2:8">
      <c r="B82" s="13" t="s">
        <v>89</v>
      </c>
      <c r="C82" s="13" t="s">
        <v>90</v>
      </c>
      <c r="D82" s="13">
        <v>35</v>
      </c>
      <c r="E82" s="13"/>
      <c r="F82" s="13"/>
      <c r="G82" s="13"/>
      <c r="H82" s="13" t="s">
        <v>13</v>
      </c>
    </row>
    <row r="83" spans="2:8">
      <c r="B83" s="13" t="s">
        <v>91</v>
      </c>
      <c r="C83" s="13" t="s">
        <v>90</v>
      </c>
      <c r="D83" s="13"/>
      <c r="E83" s="13"/>
      <c r="F83" s="13">
        <v>46</v>
      </c>
      <c r="G83" s="13">
        <f>F83-D82</f>
        <v>11</v>
      </c>
      <c r="H83" s="13"/>
    </row>
    <row r="84" spans="2:8">
      <c r="B84" s="13" t="s">
        <v>92</v>
      </c>
      <c r="C84" s="13" t="s">
        <v>90</v>
      </c>
      <c r="D84" s="13">
        <v>51</v>
      </c>
      <c r="E84" s="13">
        <v>40</v>
      </c>
      <c r="F84" s="13"/>
      <c r="G84" s="13">
        <f>E84-D84</f>
        <v>-11</v>
      </c>
      <c r="H84" s="13"/>
    </row>
    <row r="85" spans="2:8">
      <c r="B85" s="13" t="s">
        <v>93</v>
      </c>
      <c r="C85" s="13" t="s">
        <v>90</v>
      </c>
      <c r="D85" s="13">
        <v>28</v>
      </c>
      <c r="E85" s="13"/>
      <c r="F85" s="13"/>
      <c r="G85" s="13"/>
      <c r="H85" s="13" t="s">
        <v>13</v>
      </c>
    </row>
    <row r="86" spans="2:8">
      <c r="B86" s="13" t="s">
        <v>94</v>
      </c>
      <c r="C86" s="13" t="s">
        <v>90</v>
      </c>
      <c r="D86" s="13"/>
      <c r="E86" s="13"/>
      <c r="F86" s="13">
        <v>144</v>
      </c>
      <c r="G86" s="13">
        <f>F86-D85</f>
        <v>116</v>
      </c>
      <c r="H86" s="13"/>
    </row>
    <row r="87" spans="2:8">
      <c r="B87" s="13" t="s">
        <v>95</v>
      </c>
      <c r="C87" s="13" t="s">
        <v>90</v>
      </c>
      <c r="D87" s="13">
        <v>125</v>
      </c>
      <c r="E87" s="13">
        <v>102</v>
      </c>
      <c r="F87" s="13"/>
      <c r="G87" s="13">
        <f>E87-D87</f>
        <v>-23</v>
      </c>
      <c r="H87" s="13"/>
    </row>
    <row r="88" spans="2:8">
      <c r="B88" s="13" t="s">
        <v>96</v>
      </c>
      <c r="C88" s="13" t="s">
        <v>97</v>
      </c>
      <c r="D88" s="13">
        <v>91</v>
      </c>
      <c r="E88" s="13"/>
      <c r="F88" s="13"/>
      <c r="G88" s="13"/>
      <c r="H88" s="13" t="s">
        <v>13</v>
      </c>
    </row>
    <row r="89" spans="2:8">
      <c r="B89" s="13" t="s">
        <v>98</v>
      </c>
      <c r="C89" s="13" t="s">
        <v>97</v>
      </c>
      <c r="D89" s="13"/>
      <c r="E89" s="13"/>
      <c r="F89" s="13">
        <v>187</v>
      </c>
      <c r="G89" s="13">
        <f>F89-D88</f>
        <v>96</v>
      </c>
      <c r="H89" s="13"/>
    </row>
    <row r="90" spans="2:8">
      <c r="B90" s="13"/>
      <c r="C90" s="13"/>
      <c r="D90" s="13"/>
      <c r="E90" s="5" t="s">
        <v>44</v>
      </c>
      <c r="F90" s="13"/>
      <c r="G90" s="5">
        <f>SUM(G82:G89)</f>
        <v>189</v>
      </c>
      <c r="H90" s="7">
        <f>G90*75</f>
        <v>14175</v>
      </c>
    </row>
    <row r="93" spans="2:8">
      <c r="B93" s="5" t="s">
        <v>113</v>
      </c>
      <c r="C93" s="5">
        <v>2017</v>
      </c>
      <c r="D93" s="13"/>
      <c r="E93" s="13"/>
      <c r="F93" s="13"/>
      <c r="G93" s="13"/>
      <c r="H93" s="13"/>
    </row>
    <row r="94" spans="2:8">
      <c r="B94" s="13"/>
      <c r="C94" s="13"/>
      <c r="D94" s="13"/>
      <c r="E94" s="20"/>
      <c r="F94" s="20"/>
      <c r="G94" s="20" t="s">
        <v>4</v>
      </c>
      <c r="H94" s="21" t="s">
        <v>9</v>
      </c>
    </row>
    <row r="95" spans="2:8">
      <c r="B95" s="2" t="s">
        <v>0</v>
      </c>
      <c r="C95" s="2" t="s">
        <v>1</v>
      </c>
      <c r="D95" s="2" t="s">
        <v>10</v>
      </c>
      <c r="E95" s="2" t="s">
        <v>7</v>
      </c>
      <c r="F95" s="2" t="s">
        <v>11</v>
      </c>
      <c r="G95" s="2" t="s">
        <v>12</v>
      </c>
      <c r="H95" s="22"/>
    </row>
    <row r="96" spans="2:8">
      <c r="B96" s="13" t="s">
        <v>114</v>
      </c>
      <c r="C96" s="13" t="s">
        <v>115</v>
      </c>
      <c r="D96" s="13">
        <v>66</v>
      </c>
      <c r="E96" s="13"/>
      <c r="F96" s="13"/>
      <c r="G96" s="13"/>
      <c r="H96" s="13" t="s">
        <v>13</v>
      </c>
    </row>
    <row r="97" spans="2:8">
      <c r="B97" s="13" t="s">
        <v>116</v>
      </c>
      <c r="C97" s="13"/>
      <c r="D97" s="13"/>
      <c r="E97" s="13"/>
      <c r="F97" s="13">
        <v>124</v>
      </c>
      <c r="G97" s="13">
        <f>F97-D96</f>
        <v>58</v>
      </c>
      <c r="H97" s="13"/>
    </row>
    <row r="98" spans="2:8">
      <c r="B98" s="13" t="s">
        <v>116</v>
      </c>
      <c r="C98" s="13" t="s">
        <v>119</v>
      </c>
      <c r="D98" s="13">
        <v>77</v>
      </c>
      <c r="E98" s="13"/>
      <c r="F98" s="13">
        <v>89</v>
      </c>
      <c r="G98" s="13">
        <f>F98-D98</f>
        <v>12</v>
      </c>
      <c r="H98" s="13"/>
    </row>
    <row r="99" spans="2:8">
      <c r="B99" s="13" t="s">
        <v>117</v>
      </c>
      <c r="C99" s="13" t="s">
        <v>115</v>
      </c>
      <c r="D99" s="13">
        <v>108</v>
      </c>
      <c r="E99" s="13"/>
      <c r="F99" s="13"/>
      <c r="G99" s="13"/>
      <c r="H99" s="13" t="s">
        <v>13</v>
      </c>
    </row>
    <row r="100" spans="2:8">
      <c r="B100" s="13" t="s">
        <v>118</v>
      </c>
      <c r="C100" s="13"/>
      <c r="D100" s="13"/>
      <c r="E100" s="13"/>
      <c r="F100" s="13">
        <v>124</v>
      </c>
      <c r="G100" s="13">
        <f>F100-D99</f>
        <v>16</v>
      </c>
      <c r="H100" s="13"/>
    </row>
    <row r="101" spans="2:8">
      <c r="B101" s="13" t="s">
        <v>120</v>
      </c>
      <c r="C101" s="13" t="s">
        <v>121</v>
      </c>
      <c r="D101" s="13">
        <v>70</v>
      </c>
      <c r="E101" s="13"/>
      <c r="F101" s="13"/>
      <c r="G101" s="13"/>
      <c r="H101" s="13"/>
    </row>
    <row r="102" spans="2:8">
      <c r="B102" s="13"/>
      <c r="C102" s="13" t="s">
        <v>125</v>
      </c>
      <c r="D102" s="13"/>
      <c r="E102" s="13"/>
      <c r="F102" s="13"/>
      <c r="G102" s="13"/>
      <c r="H102" s="13"/>
    </row>
    <row r="103" spans="2:8">
      <c r="B103" s="13" t="s">
        <v>122</v>
      </c>
      <c r="C103" s="13" t="s">
        <v>115</v>
      </c>
      <c r="D103" s="13">
        <v>132</v>
      </c>
      <c r="E103" s="13"/>
      <c r="F103" s="13">
        <v>149</v>
      </c>
      <c r="G103" s="13">
        <f>F103-D103</f>
        <v>17</v>
      </c>
      <c r="H103" s="13"/>
    </row>
    <row r="104" spans="2:8">
      <c r="B104" s="13" t="s">
        <v>123</v>
      </c>
      <c r="C104" s="13" t="s">
        <v>115</v>
      </c>
      <c r="D104" s="13">
        <v>140</v>
      </c>
      <c r="E104" s="13">
        <v>130</v>
      </c>
      <c r="F104" s="13"/>
      <c r="G104" s="13">
        <f>E104-D104</f>
        <v>-10</v>
      </c>
      <c r="H104" s="13"/>
    </row>
    <row r="105" spans="2:8">
      <c r="B105" s="13" t="s">
        <v>124</v>
      </c>
      <c r="C105" s="13" t="s">
        <v>115</v>
      </c>
      <c r="D105" s="13">
        <v>135</v>
      </c>
      <c r="E105" s="13">
        <v>120</v>
      </c>
      <c r="F105" s="13"/>
      <c r="G105" s="13">
        <f>E105-D105</f>
        <v>-15</v>
      </c>
      <c r="H105" s="13"/>
    </row>
    <row r="106" spans="2:8">
      <c r="B106" s="13" t="s">
        <v>124</v>
      </c>
      <c r="C106" s="13" t="s">
        <v>125</v>
      </c>
      <c r="D106" s="13">
        <v>148</v>
      </c>
      <c r="E106" s="13"/>
      <c r="F106" s="13"/>
      <c r="G106" s="13"/>
      <c r="H106" s="13" t="s">
        <v>13</v>
      </c>
    </row>
    <row r="107" spans="2:8">
      <c r="B107" s="13" t="s">
        <v>131</v>
      </c>
      <c r="C107" s="13"/>
      <c r="D107" s="13"/>
      <c r="E107" s="13"/>
      <c r="F107" s="13">
        <v>190</v>
      </c>
      <c r="G107" s="13">
        <f>F107-D106</f>
        <v>42</v>
      </c>
      <c r="H107" s="13"/>
    </row>
    <row r="108" spans="2:8">
      <c r="B108" s="13" t="s">
        <v>126</v>
      </c>
      <c r="C108" s="13" t="s">
        <v>115</v>
      </c>
      <c r="D108" s="13">
        <v>98</v>
      </c>
      <c r="E108" s="13">
        <v>88</v>
      </c>
      <c r="F108" s="13"/>
      <c r="G108" s="13">
        <f>E108-D108</f>
        <v>-10</v>
      </c>
      <c r="H108" s="13"/>
    </row>
    <row r="109" spans="2:8">
      <c r="B109" s="13" t="s">
        <v>132</v>
      </c>
      <c r="C109" s="13" t="s">
        <v>125</v>
      </c>
      <c r="D109" s="13">
        <v>170</v>
      </c>
      <c r="E109" s="13"/>
      <c r="F109" s="13"/>
      <c r="G109" s="13"/>
      <c r="H109" s="13" t="s">
        <v>13</v>
      </c>
    </row>
    <row r="110" spans="2:8">
      <c r="B110" s="13" t="s">
        <v>127</v>
      </c>
      <c r="C110" s="13"/>
      <c r="D110" s="13"/>
      <c r="E110" s="13"/>
      <c r="F110" s="13">
        <v>209</v>
      </c>
      <c r="G110" s="13">
        <f>F110-D109</f>
        <v>39</v>
      </c>
      <c r="H110" s="13"/>
    </row>
    <row r="111" spans="2:8">
      <c r="B111" s="13" t="s">
        <v>127</v>
      </c>
      <c r="C111" s="13" t="s">
        <v>115</v>
      </c>
      <c r="D111" s="13">
        <v>77</v>
      </c>
      <c r="E111" s="13"/>
      <c r="F111" s="13"/>
      <c r="G111" s="13"/>
      <c r="H111" s="13" t="s">
        <v>13</v>
      </c>
    </row>
    <row r="112" spans="2:8">
      <c r="B112" s="13" t="s">
        <v>128</v>
      </c>
      <c r="C112" s="13"/>
      <c r="D112" s="13"/>
      <c r="E112" s="13"/>
      <c r="F112" s="13">
        <v>116</v>
      </c>
      <c r="G112" s="13">
        <f>F112-D111</f>
        <v>39</v>
      </c>
      <c r="H112" s="13"/>
    </row>
    <row r="113" spans="2:8">
      <c r="B113" s="13" t="s">
        <v>133</v>
      </c>
      <c r="C113" s="13" t="s">
        <v>125</v>
      </c>
      <c r="D113" s="13">
        <v>140</v>
      </c>
      <c r="E113" s="13"/>
      <c r="F113" s="13"/>
      <c r="G113" s="13"/>
      <c r="H113" s="13" t="s">
        <v>13</v>
      </c>
    </row>
    <row r="114" spans="2:8">
      <c r="B114" s="13" t="s">
        <v>129</v>
      </c>
      <c r="C114" s="13"/>
      <c r="D114" s="13"/>
      <c r="E114" s="13"/>
      <c r="F114" s="13">
        <v>180</v>
      </c>
      <c r="G114" s="13">
        <f>F114-D113</f>
        <v>40</v>
      </c>
      <c r="H114" s="13"/>
    </row>
    <row r="115" spans="2:8">
      <c r="B115" s="13" t="s">
        <v>129</v>
      </c>
      <c r="C115" s="13" t="s">
        <v>115</v>
      </c>
      <c r="D115" s="13">
        <v>90</v>
      </c>
      <c r="E115" s="13"/>
      <c r="F115" s="13"/>
      <c r="G115" s="13"/>
      <c r="H115" s="13" t="s">
        <v>13</v>
      </c>
    </row>
    <row r="116" spans="2:8">
      <c r="B116" s="13" t="s">
        <v>130</v>
      </c>
      <c r="C116" s="13" t="s">
        <v>115</v>
      </c>
      <c r="D116" s="13"/>
      <c r="E116" s="13"/>
      <c r="F116" s="13">
        <v>118</v>
      </c>
      <c r="G116" s="13">
        <f>F116-D115</f>
        <v>28</v>
      </c>
      <c r="H116" s="13"/>
    </row>
    <row r="117" spans="2:8">
      <c r="B117" s="13" t="s">
        <v>134</v>
      </c>
      <c r="C117" s="13" t="s">
        <v>125</v>
      </c>
      <c r="D117" s="13">
        <v>193</v>
      </c>
      <c r="E117" s="13"/>
      <c r="F117" s="13"/>
      <c r="G117" s="13"/>
      <c r="H117" s="13" t="s">
        <v>13</v>
      </c>
    </row>
    <row r="118" spans="2:8">
      <c r="B118" s="13" t="s">
        <v>135</v>
      </c>
      <c r="C118" s="13" t="s">
        <v>125</v>
      </c>
      <c r="D118" s="13"/>
      <c r="E118" s="13"/>
      <c r="F118" s="13">
        <v>260</v>
      </c>
      <c r="G118" s="13">
        <f>F118-D117</f>
        <v>67</v>
      </c>
      <c r="H118" s="13"/>
    </row>
    <row r="119" spans="2:8">
      <c r="B119" s="13" t="s">
        <v>136</v>
      </c>
      <c r="C119" s="13" t="s">
        <v>125</v>
      </c>
      <c r="D119" s="13">
        <v>177</v>
      </c>
      <c r="E119" s="13"/>
      <c r="F119" s="13">
        <v>305</v>
      </c>
      <c r="G119" s="13">
        <f>F119-D119</f>
        <v>128</v>
      </c>
      <c r="H119" s="13"/>
    </row>
    <row r="120" spans="2:8">
      <c r="B120" s="13" t="s">
        <v>136</v>
      </c>
      <c r="C120" s="13" t="s">
        <v>125</v>
      </c>
      <c r="D120" s="13">
        <v>177</v>
      </c>
      <c r="E120" s="13"/>
      <c r="F120" s="13">
        <v>311</v>
      </c>
      <c r="G120" s="13">
        <f>F120-D120</f>
        <v>134</v>
      </c>
      <c r="H120" s="13"/>
    </row>
    <row r="121" spans="2:8">
      <c r="B121" s="13" t="s">
        <v>136</v>
      </c>
      <c r="C121" s="13" t="s">
        <v>125</v>
      </c>
      <c r="D121" s="13">
        <v>189</v>
      </c>
      <c r="E121" s="13"/>
      <c r="F121" s="13">
        <v>309</v>
      </c>
      <c r="G121" s="13">
        <f>F121-D121</f>
        <v>120</v>
      </c>
      <c r="H121" s="13"/>
    </row>
    <row r="122" spans="2:8">
      <c r="B122" s="13" t="s">
        <v>137</v>
      </c>
      <c r="C122" s="13" t="s">
        <v>138</v>
      </c>
      <c r="D122" s="13">
        <v>80</v>
      </c>
      <c r="E122" s="13"/>
      <c r="F122" s="13">
        <v>120</v>
      </c>
      <c r="G122" s="13">
        <f>F122-D122</f>
        <v>40</v>
      </c>
      <c r="H122" s="13"/>
    </row>
    <row r="123" spans="2:8">
      <c r="B123" s="13" t="s">
        <v>137</v>
      </c>
      <c r="C123" s="13" t="s">
        <v>125</v>
      </c>
      <c r="D123" s="13">
        <v>241</v>
      </c>
      <c r="E123" s="13"/>
      <c r="F123" s="13">
        <v>285</v>
      </c>
      <c r="G123" s="13">
        <f>F123-D123</f>
        <v>44</v>
      </c>
      <c r="H123" s="13"/>
    </row>
    <row r="124" spans="2:8">
      <c r="B124" s="13"/>
      <c r="C124" s="13"/>
      <c r="D124" s="13"/>
      <c r="E124" s="5" t="s">
        <v>44</v>
      </c>
      <c r="F124" s="13"/>
      <c r="G124" s="5">
        <f>SUM(G96:G123)</f>
        <v>789</v>
      </c>
      <c r="H124" s="5">
        <f>G124*75</f>
        <v>59175</v>
      </c>
    </row>
    <row r="127" spans="2:8">
      <c r="B127" s="5" t="s">
        <v>139</v>
      </c>
      <c r="C127" s="5">
        <v>2017</v>
      </c>
      <c r="D127" s="13"/>
      <c r="E127" s="13"/>
      <c r="F127" s="13"/>
      <c r="G127" s="13"/>
      <c r="H127" s="13"/>
    </row>
    <row r="128" spans="2:8">
      <c r="B128" s="13"/>
      <c r="C128" s="13"/>
      <c r="D128" s="13"/>
      <c r="E128" s="20"/>
      <c r="F128" s="20"/>
      <c r="G128" s="20" t="s">
        <v>4</v>
      </c>
      <c r="H128" s="21" t="s">
        <v>9</v>
      </c>
    </row>
    <row r="129" spans="2:8">
      <c r="B129" s="2" t="s">
        <v>0</v>
      </c>
      <c r="C129" s="2" t="s">
        <v>1</v>
      </c>
      <c r="D129" s="2" t="s">
        <v>10</v>
      </c>
      <c r="E129" s="2" t="s">
        <v>7</v>
      </c>
      <c r="F129" s="2" t="s">
        <v>11</v>
      </c>
      <c r="G129" s="2" t="s">
        <v>12</v>
      </c>
      <c r="H129" s="22"/>
    </row>
    <row r="130" spans="2:8">
      <c r="B130" s="13" t="s">
        <v>146</v>
      </c>
      <c r="C130" s="13" t="s">
        <v>148</v>
      </c>
      <c r="D130" s="13">
        <v>37</v>
      </c>
      <c r="E130" s="13"/>
      <c r="F130" s="13">
        <v>60</v>
      </c>
      <c r="G130" s="13"/>
      <c r="H130" s="13"/>
    </row>
    <row r="131" spans="2:8">
      <c r="B131" s="13" t="s">
        <v>146</v>
      </c>
      <c r="C131" s="13" t="s">
        <v>149</v>
      </c>
      <c r="D131" s="13">
        <v>60</v>
      </c>
      <c r="E131" s="13"/>
      <c r="F131" s="13"/>
      <c r="G131" s="13"/>
      <c r="H131" s="13" t="s">
        <v>13</v>
      </c>
    </row>
    <row r="132" spans="2:8">
      <c r="B132" s="13" t="s">
        <v>147</v>
      </c>
      <c r="C132" s="13"/>
      <c r="D132" s="13"/>
      <c r="E132" s="13"/>
      <c r="F132" s="13">
        <v>110</v>
      </c>
      <c r="G132" s="13">
        <f>F132-D131</f>
        <v>50</v>
      </c>
      <c r="H132" s="13"/>
    </row>
    <row r="133" spans="2:8">
      <c r="B133" s="13" t="s">
        <v>147</v>
      </c>
      <c r="C133" s="13" t="s">
        <v>148</v>
      </c>
      <c r="D133" s="13">
        <v>26</v>
      </c>
      <c r="E133" s="13">
        <v>22</v>
      </c>
      <c r="F133" s="13"/>
      <c r="G133" s="13">
        <f>E133-D133</f>
        <v>-4</v>
      </c>
      <c r="H133" s="13"/>
    </row>
    <row r="134" spans="2:8">
      <c r="B134" s="109" t="s">
        <v>151</v>
      </c>
      <c r="C134" s="13" t="s">
        <v>149</v>
      </c>
      <c r="D134" s="13">
        <v>123</v>
      </c>
      <c r="E134" s="13"/>
      <c r="F134" s="13">
        <v>149</v>
      </c>
      <c r="G134" s="13">
        <f>F134-D134</f>
        <v>26</v>
      </c>
      <c r="H134" s="13"/>
    </row>
    <row r="135" spans="2:8">
      <c r="B135" s="109"/>
      <c r="C135" s="109" t="s">
        <v>152</v>
      </c>
      <c r="D135" s="13">
        <v>92</v>
      </c>
      <c r="E135" s="13"/>
      <c r="F135" s="13"/>
      <c r="G135" s="13"/>
      <c r="H135" s="13" t="s">
        <v>13</v>
      </c>
    </row>
    <row r="136" spans="2:8">
      <c r="B136" s="109" t="s">
        <v>153</v>
      </c>
      <c r="C136" s="109"/>
      <c r="D136" s="13"/>
      <c r="E136" s="13"/>
      <c r="F136" s="13">
        <v>113</v>
      </c>
      <c r="G136" s="13">
        <f>F136-D135</f>
        <v>21</v>
      </c>
      <c r="H136" s="13"/>
    </row>
    <row r="137" spans="2:8">
      <c r="B137" s="109"/>
      <c r="C137" s="109" t="s">
        <v>149</v>
      </c>
      <c r="D137" s="13">
        <v>116</v>
      </c>
      <c r="E137" s="13"/>
      <c r="F137" s="13">
        <v>130</v>
      </c>
      <c r="G137" s="13">
        <f>F137-D137</f>
        <v>14</v>
      </c>
      <c r="H137" s="13"/>
    </row>
    <row r="138" spans="2:8">
      <c r="B138" s="109"/>
      <c r="C138" s="109"/>
      <c r="D138" s="13">
        <v>123</v>
      </c>
      <c r="E138" s="13"/>
      <c r="F138" s="13"/>
      <c r="G138" s="13"/>
      <c r="H138" s="13" t="s">
        <v>13</v>
      </c>
    </row>
    <row r="139" spans="2:8">
      <c r="B139" s="109" t="s">
        <v>154</v>
      </c>
      <c r="C139" s="109"/>
      <c r="D139" s="13"/>
      <c r="E139" s="13"/>
      <c r="F139" s="13">
        <v>156</v>
      </c>
      <c r="G139" s="13">
        <f>F139-D138</f>
        <v>33</v>
      </c>
      <c r="H139" s="13"/>
    </row>
    <row r="140" spans="2:8">
      <c r="B140" s="109"/>
      <c r="C140" s="109" t="s">
        <v>152</v>
      </c>
      <c r="D140" s="13">
        <v>62</v>
      </c>
      <c r="E140" s="13"/>
      <c r="F140" s="13"/>
      <c r="G140" s="13"/>
      <c r="H140" s="13" t="s">
        <v>13</v>
      </c>
    </row>
    <row r="141" spans="2:8">
      <c r="B141" s="109" t="s">
        <v>155</v>
      </c>
      <c r="C141" s="109"/>
      <c r="D141" s="13"/>
      <c r="E141" s="13">
        <v>42</v>
      </c>
      <c r="F141" s="13"/>
      <c r="G141" s="13">
        <f>E141-D140</f>
        <v>-20</v>
      </c>
      <c r="H141" s="13"/>
    </row>
    <row r="142" spans="2:8">
      <c r="B142" s="109"/>
      <c r="C142" s="13" t="s">
        <v>156</v>
      </c>
      <c r="D142" s="13">
        <v>81.5</v>
      </c>
      <c r="E142" s="13"/>
      <c r="F142" s="13"/>
      <c r="G142" s="13"/>
      <c r="H142" s="13" t="s">
        <v>13</v>
      </c>
    </row>
    <row r="143" spans="2:8">
      <c r="B143" s="109"/>
      <c r="C143" s="13" t="s">
        <v>157</v>
      </c>
      <c r="D143" s="13">
        <v>65</v>
      </c>
      <c r="E143" s="13"/>
      <c r="F143" s="13"/>
      <c r="G143" s="13"/>
      <c r="H143" s="13" t="s">
        <v>13</v>
      </c>
    </row>
    <row r="144" spans="2:8">
      <c r="B144" s="13" t="s">
        <v>158</v>
      </c>
      <c r="C144" s="13" t="s">
        <v>156</v>
      </c>
      <c r="D144" s="13"/>
      <c r="E144" s="13"/>
      <c r="F144" s="13">
        <v>102</v>
      </c>
      <c r="G144" s="13">
        <f>F144-D142</f>
        <v>20.5</v>
      </c>
      <c r="H144" s="13"/>
    </row>
    <row r="145" spans="2:8">
      <c r="B145" s="13"/>
      <c r="C145" s="13" t="s">
        <v>157</v>
      </c>
      <c r="D145" s="13"/>
      <c r="E145" s="13">
        <v>52</v>
      </c>
      <c r="F145" s="13"/>
      <c r="G145" s="13">
        <f>E145-D143</f>
        <v>-13</v>
      </c>
      <c r="H145" s="13"/>
    </row>
    <row r="146" spans="2:8">
      <c r="B146" s="13"/>
      <c r="C146" s="13" t="s">
        <v>159</v>
      </c>
      <c r="D146" s="13">
        <v>143</v>
      </c>
      <c r="E146" s="13"/>
      <c r="F146" s="13"/>
      <c r="G146" s="13"/>
      <c r="H146" s="13" t="s">
        <v>13</v>
      </c>
    </row>
    <row r="147" spans="2:8">
      <c r="B147" s="13" t="s">
        <v>160</v>
      </c>
      <c r="C147" s="13"/>
      <c r="D147" s="13"/>
      <c r="E147" s="13"/>
      <c r="F147" s="13">
        <v>155</v>
      </c>
      <c r="G147" s="13">
        <f>F147-D146</f>
        <v>12</v>
      </c>
      <c r="H147" s="13"/>
    </row>
    <row r="148" spans="2:8">
      <c r="B148" s="13" t="s">
        <v>160</v>
      </c>
      <c r="C148" s="109" t="s">
        <v>156</v>
      </c>
      <c r="D148" s="13">
        <v>116</v>
      </c>
      <c r="E148" s="13"/>
      <c r="F148" s="13"/>
      <c r="G148" s="13"/>
      <c r="H148" s="13" t="s">
        <v>13</v>
      </c>
    </row>
    <row r="149" spans="2:8">
      <c r="B149" s="109" t="s">
        <v>161</v>
      </c>
      <c r="C149" s="109"/>
      <c r="D149" s="13"/>
      <c r="E149" s="13"/>
      <c r="F149" s="13">
        <v>160</v>
      </c>
      <c r="G149" s="13">
        <f>F149-D148</f>
        <v>44</v>
      </c>
      <c r="H149" s="13"/>
    </row>
    <row r="150" spans="2:8">
      <c r="B150" s="109"/>
      <c r="C150" s="109" t="s">
        <v>159</v>
      </c>
      <c r="D150" s="13">
        <v>127</v>
      </c>
      <c r="E150" s="13"/>
      <c r="F150" s="13"/>
      <c r="G150" s="13"/>
      <c r="H150" s="13"/>
    </row>
    <row r="151" spans="2:8">
      <c r="B151" s="13" t="s">
        <v>163</v>
      </c>
      <c r="C151" s="109"/>
      <c r="D151" s="13"/>
      <c r="E151" s="13">
        <v>124</v>
      </c>
      <c r="F151" s="13"/>
      <c r="G151" s="13">
        <f>E151-D150</f>
        <v>-3</v>
      </c>
      <c r="H151" s="13"/>
    </row>
    <row r="152" spans="2:8">
      <c r="B152" s="13"/>
      <c r="C152" s="13" t="s">
        <v>156</v>
      </c>
      <c r="D152" s="13">
        <v>120</v>
      </c>
      <c r="E152" s="13"/>
      <c r="F152" s="13">
        <v>140</v>
      </c>
      <c r="G152" s="13">
        <f>F152-D152</f>
        <v>20</v>
      </c>
      <c r="H152" s="13"/>
    </row>
    <row r="153" spans="2:8">
      <c r="B153" s="13" t="s">
        <v>164</v>
      </c>
      <c r="C153" s="13" t="s">
        <v>156</v>
      </c>
      <c r="D153" s="13">
        <v>135</v>
      </c>
      <c r="E153" s="13"/>
      <c r="F153" s="13">
        <v>140</v>
      </c>
      <c r="G153" s="13">
        <f>F153-D153</f>
        <v>5</v>
      </c>
      <c r="H153" s="13"/>
    </row>
    <row r="154" spans="2:8">
      <c r="B154" s="13"/>
      <c r="C154" s="13" t="s">
        <v>159</v>
      </c>
      <c r="D154" s="13">
        <v>95</v>
      </c>
      <c r="E154" s="13"/>
      <c r="F154" s="13">
        <v>140</v>
      </c>
      <c r="G154" s="13">
        <f>F154-D154</f>
        <v>45</v>
      </c>
      <c r="H154" s="13"/>
    </row>
    <row r="155" spans="2:8">
      <c r="B155" s="109" t="s">
        <v>165</v>
      </c>
      <c r="C155" s="13" t="s">
        <v>159</v>
      </c>
      <c r="D155" s="13">
        <v>124</v>
      </c>
      <c r="E155" s="13">
        <v>111</v>
      </c>
      <c r="F155" s="13"/>
      <c r="G155" s="13">
        <v>-13</v>
      </c>
      <c r="H155" s="13"/>
    </row>
    <row r="156" spans="2:8">
      <c r="B156" s="109"/>
      <c r="C156" s="13" t="s">
        <v>159</v>
      </c>
      <c r="D156" s="13">
        <v>108</v>
      </c>
      <c r="E156" s="13"/>
      <c r="F156" s="13">
        <v>160</v>
      </c>
      <c r="G156" s="13">
        <f>F156-D156</f>
        <v>52</v>
      </c>
      <c r="H156" s="13"/>
    </row>
    <row r="157" spans="2:8">
      <c r="B157" s="109"/>
      <c r="C157" s="13" t="s">
        <v>156</v>
      </c>
      <c r="D157" s="13">
        <v>108</v>
      </c>
      <c r="E157" s="13"/>
      <c r="F157" s="13">
        <v>124</v>
      </c>
      <c r="G157" s="13">
        <f>F157-D157</f>
        <v>16</v>
      </c>
      <c r="H157" s="13"/>
    </row>
    <row r="158" spans="2:8">
      <c r="B158" s="109"/>
      <c r="C158" s="13" t="s">
        <v>156</v>
      </c>
      <c r="D158" s="13">
        <v>108</v>
      </c>
      <c r="E158" s="13"/>
      <c r="F158" s="13">
        <v>129</v>
      </c>
      <c r="G158" s="13">
        <f>F158-D158</f>
        <v>21</v>
      </c>
      <c r="H158" s="13"/>
    </row>
    <row r="159" spans="2:8">
      <c r="B159" s="109"/>
      <c r="C159" s="13" t="s">
        <v>166</v>
      </c>
      <c r="D159" s="13">
        <v>97</v>
      </c>
      <c r="E159" s="13"/>
      <c r="F159" s="13"/>
      <c r="G159" s="13"/>
      <c r="H159" s="13" t="s">
        <v>13</v>
      </c>
    </row>
    <row r="160" spans="2:8">
      <c r="B160" s="13" t="s">
        <v>172</v>
      </c>
      <c r="C160" s="13" t="s">
        <v>166</v>
      </c>
      <c r="D160" s="13"/>
      <c r="E160" s="13"/>
      <c r="F160" s="13">
        <v>150</v>
      </c>
      <c r="G160" s="13">
        <f>F160-D159</f>
        <v>53</v>
      </c>
      <c r="H160" s="13"/>
    </row>
    <row r="161" spans="2:8">
      <c r="B161" s="13" t="s">
        <v>167</v>
      </c>
      <c r="C161" s="13" t="s">
        <v>168</v>
      </c>
      <c r="D161" s="13">
        <v>133</v>
      </c>
      <c r="E161" s="13"/>
      <c r="F161" s="13">
        <v>173</v>
      </c>
      <c r="G161" s="13">
        <f>F161-D161</f>
        <v>40</v>
      </c>
      <c r="H161" s="13"/>
    </row>
    <row r="162" spans="2:8">
      <c r="B162" s="13"/>
      <c r="C162" s="13" t="s">
        <v>169</v>
      </c>
      <c r="D162" s="13">
        <v>73</v>
      </c>
      <c r="E162" s="13">
        <v>65</v>
      </c>
      <c r="F162" s="13"/>
      <c r="G162" s="13">
        <f>E162-D162</f>
        <v>-8</v>
      </c>
      <c r="H162" s="13"/>
    </row>
    <row r="163" spans="2:8">
      <c r="B163" s="13" t="s">
        <v>170</v>
      </c>
      <c r="C163" s="13" t="s">
        <v>166</v>
      </c>
      <c r="D163" s="13">
        <v>124</v>
      </c>
      <c r="E163" s="13"/>
      <c r="F163" s="13">
        <v>144</v>
      </c>
      <c r="G163" s="13">
        <f>F163-D163</f>
        <v>20</v>
      </c>
      <c r="H163" s="13"/>
    </row>
    <row r="164" spans="2:8">
      <c r="B164" s="13"/>
      <c r="C164" s="13" t="s">
        <v>171</v>
      </c>
      <c r="D164" s="13">
        <v>122</v>
      </c>
      <c r="E164" s="13"/>
      <c r="F164" s="13">
        <v>133</v>
      </c>
      <c r="G164" s="13">
        <f>F164-D164</f>
        <v>11</v>
      </c>
      <c r="H164" s="13"/>
    </row>
    <row r="165" spans="2:8">
      <c r="B165" s="13" t="s">
        <v>172</v>
      </c>
      <c r="C165" s="13" t="s">
        <v>171</v>
      </c>
      <c r="D165" s="13">
        <v>105</v>
      </c>
      <c r="E165" s="13"/>
      <c r="F165" s="13"/>
      <c r="G165" s="13"/>
      <c r="H165" s="13" t="s">
        <v>13</v>
      </c>
    </row>
    <row r="166" spans="2:8">
      <c r="B166" s="13"/>
      <c r="C166" s="13"/>
      <c r="D166" s="13"/>
      <c r="E166" s="5" t="s">
        <v>44</v>
      </c>
      <c r="F166" s="13"/>
      <c r="G166" s="5">
        <f>SUM(G130:G165)</f>
        <v>442.5</v>
      </c>
      <c r="H166" s="5">
        <f>G166*75</f>
        <v>33187.5</v>
      </c>
    </row>
    <row r="169" spans="2:8">
      <c r="B169" s="5" t="s">
        <v>175</v>
      </c>
      <c r="C169" s="5">
        <v>2017</v>
      </c>
      <c r="D169" s="13"/>
      <c r="E169" s="13"/>
      <c r="F169" s="13"/>
      <c r="G169" s="13"/>
      <c r="H169" s="13"/>
    </row>
    <row r="170" spans="2:8">
      <c r="B170" s="13"/>
      <c r="C170" s="13"/>
      <c r="D170" s="13"/>
      <c r="E170" s="20"/>
      <c r="F170" s="20"/>
      <c r="G170" s="20" t="s">
        <v>4</v>
      </c>
      <c r="H170" s="21" t="s">
        <v>9</v>
      </c>
    </row>
    <row r="171" spans="2:8">
      <c r="B171" s="2" t="s">
        <v>0</v>
      </c>
      <c r="C171" s="2" t="s">
        <v>1</v>
      </c>
      <c r="D171" s="2" t="s">
        <v>10</v>
      </c>
      <c r="E171" s="2" t="s">
        <v>7</v>
      </c>
      <c r="F171" s="2" t="s">
        <v>11</v>
      </c>
      <c r="G171" s="2" t="s">
        <v>12</v>
      </c>
      <c r="H171" s="22"/>
    </row>
    <row r="172" spans="2:8">
      <c r="B172" s="13" t="s">
        <v>173</v>
      </c>
      <c r="C172" s="13" t="s">
        <v>171</v>
      </c>
      <c r="D172" s="13">
        <v>88</v>
      </c>
      <c r="E172" s="13"/>
      <c r="F172" s="13">
        <v>90</v>
      </c>
      <c r="G172" s="13">
        <f>F172-D172</f>
        <v>2</v>
      </c>
      <c r="H172" s="13"/>
    </row>
    <row r="173" spans="2:8">
      <c r="B173" s="13"/>
      <c r="C173" s="13"/>
      <c r="D173" s="13">
        <v>76</v>
      </c>
      <c r="E173" s="13"/>
      <c r="F173" s="13">
        <v>105</v>
      </c>
      <c r="G173" s="13">
        <f>F173-D173</f>
        <v>29</v>
      </c>
      <c r="H173" s="13"/>
    </row>
    <row r="174" spans="2:8">
      <c r="B174" s="13" t="s">
        <v>172</v>
      </c>
      <c r="C174" s="13"/>
      <c r="D174" s="13">
        <v>105</v>
      </c>
      <c r="E174" s="13"/>
      <c r="F174" s="13">
        <v>105</v>
      </c>
      <c r="G174" s="13">
        <f>F174-D174</f>
        <v>0</v>
      </c>
      <c r="H174" s="13"/>
    </row>
    <row r="175" spans="2:8">
      <c r="B175" s="13" t="s">
        <v>177</v>
      </c>
      <c r="C175" s="13" t="s">
        <v>178</v>
      </c>
      <c r="D175" s="13">
        <v>100</v>
      </c>
      <c r="E175" s="13"/>
      <c r="F175" s="13">
        <v>127</v>
      </c>
      <c r="G175" s="13">
        <f>F175-D175</f>
        <v>27</v>
      </c>
      <c r="H175" s="13"/>
    </row>
    <row r="176" spans="2:8">
      <c r="B176" s="13"/>
      <c r="C176" s="13" t="s">
        <v>179</v>
      </c>
      <c r="D176" s="13">
        <v>97</v>
      </c>
      <c r="E176" s="13">
        <v>90</v>
      </c>
      <c r="F176" s="13"/>
      <c r="G176" s="13">
        <f>E176-D176</f>
        <v>-7</v>
      </c>
      <c r="H176" s="13"/>
    </row>
    <row r="177" spans="2:8">
      <c r="B177" s="13" t="s">
        <v>180</v>
      </c>
      <c r="C177" s="13" t="s">
        <v>181</v>
      </c>
      <c r="D177" s="13">
        <v>100</v>
      </c>
      <c r="E177" s="13"/>
      <c r="F177" s="13">
        <v>133</v>
      </c>
      <c r="G177" s="13">
        <f>F177-D177</f>
        <v>33</v>
      </c>
      <c r="H177" s="13"/>
    </row>
    <row r="178" spans="2:8">
      <c r="B178" s="13"/>
      <c r="C178" s="13" t="s">
        <v>179</v>
      </c>
      <c r="D178" s="13">
        <v>80</v>
      </c>
      <c r="E178" s="13">
        <v>76</v>
      </c>
      <c r="F178" s="13"/>
      <c r="G178" s="13">
        <f>E178-D178</f>
        <v>-4</v>
      </c>
      <c r="H178" s="13"/>
    </row>
    <row r="179" spans="2:8">
      <c r="B179" s="13"/>
      <c r="C179" s="13" t="s">
        <v>181</v>
      </c>
      <c r="D179" s="13">
        <v>139</v>
      </c>
      <c r="E179" s="13">
        <v>132</v>
      </c>
      <c r="F179" s="13"/>
      <c r="G179" s="13">
        <f>E179-D179</f>
        <v>-7</v>
      </c>
      <c r="H179" s="13"/>
    </row>
    <row r="180" spans="2:8">
      <c r="B180" s="13"/>
      <c r="C180" s="13" t="s">
        <v>181</v>
      </c>
      <c r="D180" s="13">
        <v>138</v>
      </c>
      <c r="E180" s="13"/>
      <c r="F180" s="13"/>
      <c r="G180" s="13"/>
      <c r="H180" s="13" t="s">
        <v>13</v>
      </c>
    </row>
    <row r="181" spans="2:8">
      <c r="B181" s="13" t="s">
        <v>182</v>
      </c>
      <c r="C181" s="13"/>
      <c r="D181" s="13"/>
      <c r="E181" s="13">
        <v>121</v>
      </c>
      <c r="F181" s="13"/>
      <c r="G181" s="13">
        <f>E181-D180</f>
        <v>-17</v>
      </c>
      <c r="H181" s="13"/>
    </row>
    <row r="182" spans="2:8">
      <c r="B182" s="13"/>
      <c r="C182" s="13" t="s">
        <v>184</v>
      </c>
      <c r="D182" s="13">
        <v>150</v>
      </c>
      <c r="E182" s="13"/>
      <c r="F182" s="13">
        <v>162</v>
      </c>
      <c r="G182" s="13">
        <f>F182-D182</f>
        <v>12</v>
      </c>
      <c r="H182" s="13"/>
    </row>
    <row r="183" spans="2:8">
      <c r="B183" s="13"/>
      <c r="C183" s="13" t="s">
        <v>184</v>
      </c>
      <c r="D183" s="13">
        <v>152</v>
      </c>
      <c r="E183" s="13"/>
      <c r="F183" s="13">
        <v>165</v>
      </c>
      <c r="G183" s="13">
        <f>F183-D183</f>
        <v>13</v>
      </c>
      <c r="H183" s="13"/>
    </row>
    <row r="184" spans="2:8">
      <c r="B184" s="13"/>
      <c r="C184" s="13" t="s">
        <v>181</v>
      </c>
      <c r="D184" s="13">
        <v>126</v>
      </c>
      <c r="E184" s="13"/>
      <c r="F184" s="13">
        <v>138</v>
      </c>
      <c r="G184" s="13">
        <f>F184-D184</f>
        <v>12</v>
      </c>
      <c r="H184" s="13"/>
    </row>
    <row r="185" spans="2:8">
      <c r="B185" s="13"/>
      <c r="C185" s="13" t="s">
        <v>181</v>
      </c>
      <c r="D185" s="13">
        <v>122</v>
      </c>
      <c r="E185" s="13">
        <v>118</v>
      </c>
      <c r="F185" s="13"/>
      <c r="G185" s="13">
        <f>E185-D185</f>
        <v>-4</v>
      </c>
      <c r="H185" s="13"/>
    </row>
    <row r="186" spans="2:8">
      <c r="B186" s="13"/>
      <c r="C186" s="13" t="s">
        <v>181</v>
      </c>
      <c r="D186" s="13">
        <v>130</v>
      </c>
      <c r="E186" s="13">
        <v>120</v>
      </c>
      <c r="F186" s="13"/>
      <c r="G186" s="13">
        <f>E186-D186</f>
        <v>-10</v>
      </c>
      <c r="H186" s="13"/>
    </row>
    <row r="187" spans="2:8">
      <c r="B187" s="13"/>
      <c r="C187" s="13" t="s">
        <v>179</v>
      </c>
      <c r="D187" s="13">
        <v>80</v>
      </c>
      <c r="E187" s="13"/>
      <c r="F187" s="13"/>
      <c r="G187" s="13"/>
      <c r="H187" s="13" t="s">
        <v>13</v>
      </c>
    </row>
    <row r="188" spans="2:8">
      <c r="B188" s="13" t="s">
        <v>185</v>
      </c>
      <c r="C188" s="13"/>
      <c r="D188" s="13"/>
      <c r="E188" s="13">
        <v>70</v>
      </c>
      <c r="F188" s="13"/>
      <c r="G188" s="13">
        <f>E188-D187</f>
        <v>-10</v>
      </c>
      <c r="H188" s="13"/>
    </row>
    <row r="189" spans="2:8">
      <c r="B189" s="13"/>
      <c r="C189" s="13" t="s">
        <v>186</v>
      </c>
      <c r="D189" s="13">
        <v>20</v>
      </c>
      <c r="E189" s="13"/>
      <c r="F189" s="13">
        <v>34</v>
      </c>
      <c r="G189" s="13">
        <f>F189-D189</f>
        <v>14</v>
      </c>
      <c r="H189" s="13"/>
    </row>
    <row r="190" spans="2:8">
      <c r="B190" s="13" t="s">
        <v>187</v>
      </c>
      <c r="C190" s="13" t="s">
        <v>179</v>
      </c>
      <c r="D190" s="13">
        <v>65</v>
      </c>
      <c r="E190" s="13"/>
      <c r="F190" s="13"/>
      <c r="G190" s="13"/>
      <c r="H190" s="13" t="s">
        <v>13</v>
      </c>
    </row>
    <row r="191" spans="2:8">
      <c r="B191" s="13" t="s">
        <v>188</v>
      </c>
      <c r="C191" s="13"/>
      <c r="D191" s="13"/>
      <c r="E191" s="13"/>
      <c r="F191" s="13">
        <v>127</v>
      </c>
      <c r="G191" s="13">
        <f>F191-D190</f>
        <v>62</v>
      </c>
      <c r="H191" s="13"/>
    </row>
    <row r="192" spans="2:8">
      <c r="B192" s="13"/>
      <c r="C192" s="13"/>
      <c r="D192" s="13">
        <v>94</v>
      </c>
      <c r="E192" s="13"/>
      <c r="F192" s="13"/>
      <c r="G192" s="13"/>
      <c r="H192" s="13" t="s">
        <v>13</v>
      </c>
    </row>
    <row r="193" spans="2:8">
      <c r="B193" s="13"/>
      <c r="C193" s="13" t="s">
        <v>186</v>
      </c>
      <c r="D193" s="13">
        <v>13</v>
      </c>
      <c r="E193" s="13"/>
      <c r="F193" s="13">
        <v>21</v>
      </c>
      <c r="G193" s="13">
        <f>F193-D193</f>
        <v>8</v>
      </c>
      <c r="H193" s="13"/>
    </row>
    <row r="194" spans="2:8">
      <c r="B194" s="13" t="s">
        <v>189</v>
      </c>
      <c r="C194" s="13" t="s">
        <v>181</v>
      </c>
      <c r="D194" s="13">
        <v>56</v>
      </c>
      <c r="E194" s="13">
        <v>50</v>
      </c>
      <c r="F194" s="13"/>
      <c r="G194" s="13">
        <f>E194-D194</f>
        <v>-6</v>
      </c>
      <c r="H194" s="13"/>
    </row>
    <row r="195" spans="2:8">
      <c r="B195" s="13"/>
      <c r="C195" s="13" t="s">
        <v>179</v>
      </c>
      <c r="D195" s="13">
        <v>123</v>
      </c>
      <c r="E195" s="13"/>
      <c r="F195" s="13">
        <v>140</v>
      </c>
      <c r="G195" s="13">
        <f>F195-D195</f>
        <v>17</v>
      </c>
      <c r="H195" s="13"/>
    </row>
    <row r="196" spans="2:8">
      <c r="B196" s="13"/>
      <c r="C196" s="13" t="s">
        <v>181</v>
      </c>
      <c r="D196" s="13">
        <v>47</v>
      </c>
      <c r="E196" s="13"/>
      <c r="F196" s="13">
        <v>55</v>
      </c>
      <c r="G196" s="13">
        <f>F196-D196</f>
        <v>8</v>
      </c>
      <c r="H196" s="13"/>
    </row>
    <row r="197" spans="2:8">
      <c r="B197" s="13"/>
      <c r="C197" s="13" t="s">
        <v>179</v>
      </c>
      <c r="D197" s="13">
        <v>130</v>
      </c>
      <c r="E197" s="13"/>
      <c r="F197" s="13">
        <v>149.5</v>
      </c>
      <c r="G197" s="13">
        <f>F197-D197</f>
        <v>19.5</v>
      </c>
      <c r="H197" s="13"/>
    </row>
    <row r="198" spans="2:8">
      <c r="B198" s="13"/>
      <c r="C198" s="13"/>
      <c r="D198" s="13"/>
      <c r="E198" s="13"/>
      <c r="F198" s="13"/>
      <c r="G198" s="13"/>
      <c r="H198" s="13"/>
    </row>
    <row r="199" spans="2:8">
      <c r="B199" s="13" t="s">
        <v>191</v>
      </c>
      <c r="C199" s="13" t="s">
        <v>193</v>
      </c>
      <c r="D199" s="13">
        <v>91</v>
      </c>
      <c r="E199" s="13"/>
      <c r="F199" s="13">
        <v>123</v>
      </c>
      <c r="G199" s="13">
        <f>F199-D199</f>
        <v>32</v>
      </c>
      <c r="H199" s="13"/>
    </row>
    <row r="200" spans="2:8">
      <c r="B200" s="13"/>
      <c r="C200" s="13"/>
      <c r="D200" s="13">
        <v>120</v>
      </c>
      <c r="E200" s="13"/>
      <c r="F200" s="13">
        <v>138</v>
      </c>
      <c r="G200" s="13">
        <f>F200-D200</f>
        <v>18</v>
      </c>
      <c r="H200" s="13"/>
    </row>
    <row r="201" spans="2:8">
      <c r="B201" s="13"/>
      <c r="C201" s="13" t="s">
        <v>194</v>
      </c>
      <c r="D201" s="13">
        <v>74</v>
      </c>
      <c r="E201" s="13"/>
      <c r="F201" s="13"/>
      <c r="G201" s="13"/>
      <c r="H201" s="13" t="s">
        <v>13</v>
      </c>
    </row>
    <row r="202" spans="2:8">
      <c r="B202" s="13" t="s">
        <v>192</v>
      </c>
      <c r="C202" s="13"/>
      <c r="D202" s="13"/>
      <c r="E202" s="13">
        <v>62</v>
      </c>
      <c r="F202" s="13"/>
      <c r="G202" s="13">
        <f>E202-D201</f>
        <v>-12</v>
      </c>
      <c r="H202" s="13"/>
    </row>
    <row r="203" spans="2:8">
      <c r="B203" s="13"/>
      <c r="C203" s="13" t="s">
        <v>195</v>
      </c>
      <c r="D203" s="13">
        <v>85</v>
      </c>
      <c r="E203" s="13"/>
      <c r="F203" s="13">
        <v>116</v>
      </c>
      <c r="G203" s="13">
        <f>F203-D203</f>
        <v>31</v>
      </c>
      <c r="H203" s="13"/>
    </row>
    <row r="204" spans="2:8">
      <c r="B204" s="13"/>
      <c r="C204" s="13"/>
      <c r="D204" s="13">
        <v>110</v>
      </c>
      <c r="E204" s="13">
        <v>105</v>
      </c>
      <c r="F204" s="13"/>
      <c r="G204" s="13">
        <f>E204-D204</f>
        <v>-5</v>
      </c>
      <c r="H204" s="13"/>
    </row>
    <row r="205" spans="2:8">
      <c r="B205" s="13" t="s">
        <v>190</v>
      </c>
      <c r="C205" s="13" t="s">
        <v>196</v>
      </c>
      <c r="D205" s="13">
        <v>61</v>
      </c>
      <c r="E205" s="13">
        <v>52</v>
      </c>
      <c r="F205" s="13"/>
      <c r="G205" s="13">
        <f>E205-D205</f>
        <v>-9</v>
      </c>
      <c r="H205" s="13"/>
    </row>
    <row r="206" spans="2:8">
      <c r="B206" s="13" t="s">
        <v>197</v>
      </c>
      <c r="C206" s="13" t="s">
        <v>198</v>
      </c>
      <c r="D206" s="13">
        <v>104</v>
      </c>
      <c r="E206" s="13"/>
      <c r="F206" s="13">
        <v>164</v>
      </c>
      <c r="G206" s="13">
        <f>F206-D206</f>
        <v>60</v>
      </c>
      <c r="H206" s="13"/>
    </row>
    <row r="207" spans="2:8">
      <c r="B207" s="13" t="s">
        <v>199</v>
      </c>
      <c r="C207" s="13" t="s">
        <v>157</v>
      </c>
      <c r="D207" s="13">
        <v>48</v>
      </c>
      <c r="E207" s="13"/>
      <c r="F207" s="13"/>
      <c r="G207" s="13"/>
      <c r="H207" s="13" t="s">
        <v>13</v>
      </c>
    </row>
    <row r="208" spans="2:8">
      <c r="B208" s="13" t="s">
        <v>201</v>
      </c>
      <c r="C208" s="13"/>
      <c r="D208" s="13"/>
      <c r="E208" s="13"/>
      <c r="F208" s="13">
        <v>92</v>
      </c>
      <c r="G208" s="13">
        <f>F208-D207</f>
        <v>44</v>
      </c>
      <c r="H208" s="13"/>
    </row>
    <row r="209" spans="2:8">
      <c r="B209" s="13"/>
      <c r="C209" s="13" t="s">
        <v>200</v>
      </c>
      <c r="D209" s="13"/>
      <c r="E209" s="13"/>
      <c r="F209" s="13">
        <v>91</v>
      </c>
      <c r="G209" s="13"/>
      <c r="H209" s="13" t="s">
        <v>13</v>
      </c>
    </row>
    <row r="210" spans="2:8">
      <c r="B210" s="13"/>
      <c r="C210" s="13"/>
      <c r="D210" s="13">
        <v>48</v>
      </c>
      <c r="E210" s="13"/>
      <c r="F210" s="13"/>
      <c r="G210" s="13">
        <f>F209-D210</f>
        <v>43</v>
      </c>
      <c r="H210" s="13"/>
    </row>
    <row r="211" spans="2:8">
      <c r="B211" s="13" t="s">
        <v>202</v>
      </c>
      <c r="C211" s="13" t="s">
        <v>198</v>
      </c>
      <c r="D211" s="13">
        <v>73</v>
      </c>
      <c r="E211" s="13"/>
      <c r="F211" s="13">
        <v>104</v>
      </c>
      <c r="G211" s="13">
        <f t="shared" ref="G211:G216" si="0">F211-D211</f>
        <v>31</v>
      </c>
      <c r="H211" s="13"/>
    </row>
    <row r="212" spans="2:8">
      <c r="B212" s="13"/>
      <c r="C212" s="13" t="s">
        <v>203</v>
      </c>
      <c r="D212" s="13">
        <v>94</v>
      </c>
      <c r="E212" s="13"/>
      <c r="F212" s="13">
        <v>155</v>
      </c>
      <c r="G212" s="13">
        <f t="shared" si="0"/>
        <v>61</v>
      </c>
      <c r="H212" s="13"/>
    </row>
    <row r="213" spans="2:8">
      <c r="B213" s="13" t="s">
        <v>204</v>
      </c>
      <c r="C213" s="13" t="s">
        <v>203</v>
      </c>
      <c r="D213" s="13">
        <v>109</v>
      </c>
      <c r="E213" s="13"/>
      <c r="F213" s="13">
        <v>122</v>
      </c>
      <c r="G213" s="13">
        <f t="shared" si="0"/>
        <v>13</v>
      </c>
      <c r="H213" s="13"/>
    </row>
    <row r="214" spans="2:8">
      <c r="B214" s="13"/>
      <c r="C214" s="13" t="s">
        <v>157</v>
      </c>
      <c r="D214" s="13">
        <v>65</v>
      </c>
      <c r="E214" s="13"/>
      <c r="F214" s="13">
        <v>80</v>
      </c>
      <c r="G214" s="13">
        <f t="shared" si="0"/>
        <v>15</v>
      </c>
      <c r="H214" s="13"/>
    </row>
    <row r="215" spans="2:8">
      <c r="B215" s="13"/>
      <c r="C215" s="13" t="s">
        <v>203</v>
      </c>
      <c r="D215" s="13">
        <v>122</v>
      </c>
      <c r="E215" s="13"/>
      <c r="F215" s="13">
        <v>127</v>
      </c>
      <c r="G215" s="13">
        <f t="shared" si="0"/>
        <v>5</v>
      </c>
      <c r="H215" s="13"/>
    </row>
    <row r="216" spans="2:8">
      <c r="B216" s="13"/>
      <c r="C216" s="13" t="s">
        <v>203</v>
      </c>
      <c r="D216" s="13">
        <v>125</v>
      </c>
      <c r="E216" s="13"/>
      <c r="F216" s="13">
        <v>150</v>
      </c>
      <c r="G216" s="13">
        <f t="shared" si="0"/>
        <v>25</v>
      </c>
      <c r="H216" s="13"/>
    </row>
    <row r="217" spans="2:8">
      <c r="B217" s="13"/>
      <c r="C217" s="13" t="s">
        <v>203</v>
      </c>
      <c r="D217" s="13">
        <v>126.5</v>
      </c>
      <c r="E217" s="13">
        <v>116</v>
      </c>
      <c r="F217" s="13"/>
      <c r="G217" s="13">
        <f>E217-D217</f>
        <v>-10.5</v>
      </c>
      <c r="H217" s="13"/>
    </row>
    <row r="218" spans="2:8">
      <c r="B218" s="13"/>
      <c r="C218" s="13" t="s">
        <v>203</v>
      </c>
      <c r="D218" s="13">
        <v>143</v>
      </c>
      <c r="E218" s="13">
        <v>133</v>
      </c>
      <c r="F218" s="13"/>
      <c r="G218" s="13">
        <f>E218-D218</f>
        <v>-10</v>
      </c>
      <c r="H218" s="13"/>
    </row>
    <row r="219" spans="2:8">
      <c r="B219" s="13"/>
      <c r="C219" s="13" t="s">
        <v>198</v>
      </c>
      <c r="D219" s="13">
        <v>72.5</v>
      </c>
      <c r="E219" s="13">
        <v>66</v>
      </c>
      <c r="F219" s="13"/>
      <c r="G219" s="13">
        <f>E219-D219</f>
        <v>-6.5</v>
      </c>
      <c r="H219" s="13"/>
    </row>
    <row r="220" spans="2:8">
      <c r="B220" s="13"/>
      <c r="C220" s="13" t="s">
        <v>203</v>
      </c>
      <c r="D220" s="13">
        <v>135</v>
      </c>
      <c r="E220" s="13"/>
      <c r="F220" s="13">
        <v>148</v>
      </c>
      <c r="G220" s="13">
        <f>F220-D220</f>
        <v>13</v>
      </c>
      <c r="H220" s="13"/>
    </row>
    <row r="221" spans="2:8">
      <c r="B221" s="13" t="s">
        <v>205</v>
      </c>
      <c r="C221" s="13" t="s">
        <v>198</v>
      </c>
      <c r="D221" s="13">
        <v>77</v>
      </c>
      <c r="E221" s="13">
        <v>72</v>
      </c>
      <c r="F221" s="13"/>
      <c r="G221" s="13">
        <f>E221-D221</f>
        <v>-5</v>
      </c>
      <c r="H221" s="13"/>
    </row>
    <row r="222" spans="2:8">
      <c r="B222" s="13"/>
      <c r="C222" s="13"/>
      <c r="D222" s="13">
        <v>91</v>
      </c>
      <c r="E222" s="13"/>
      <c r="F222" s="13">
        <v>105</v>
      </c>
      <c r="G222" s="13">
        <f>F222-D222</f>
        <v>14</v>
      </c>
      <c r="H222" s="13"/>
    </row>
    <row r="223" spans="2:8">
      <c r="B223" s="13"/>
      <c r="C223" s="13" t="s">
        <v>203</v>
      </c>
      <c r="D223" s="13">
        <v>117</v>
      </c>
      <c r="E223" s="13">
        <v>108</v>
      </c>
      <c r="F223" s="13"/>
      <c r="G223" s="13">
        <f>E223-D223</f>
        <v>-9</v>
      </c>
      <c r="H223" s="13"/>
    </row>
    <row r="224" spans="2:8">
      <c r="B224" s="13"/>
      <c r="C224" s="13"/>
      <c r="D224" s="13">
        <v>107</v>
      </c>
      <c r="E224" s="13"/>
      <c r="F224" s="13">
        <v>118</v>
      </c>
      <c r="G224" s="13">
        <f>F224-D224</f>
        <v>11</v>
      </c>
      <c r="H224" s="13"/>
    </row>
    <row r="225" spans="2:8">
      <c r="B225" s="13"/>
      <c r="C225" s="13"/>
      <c r="D225" s="13">
        <v>101</v>
      </c>
      <c r="E225" s="13">
        <v>87</v>
      </c>
      <c r="F225" s="13"/>
      <c r="G225" s="13">
        <f>E225-D225</f>
        <v>-14</v>
      </c>
      <c r="H225" s="13"/>
    </row>
    <row r="226" spans="2:8">
      <c r="B226" s="13"/>
      <c r="C226" s="13"/>
      <c r="D226" s="13">
        <v>77</v>
      </c>
      <c r="E226" s="13"/>
      <c r="F226" s="13"/>
      <c r="G226" s="13"/>
      <c r="H226" s="13" t="s">
        <v>13</v>
      </c>
    </row>
    <row r="227" spans="2:8">
      <c r="B227" s="13" t="s">
        <v>206</v>
      </c>
      <c r="C227" s="13"/>
      <c r="D227" s="13"/>
      <c r="E227" s="13">
        <v>63</v>
      </c>
      <c r="F227" s="13"/>
      <c r="G227" s="13">
        <f>E227-D226</f>
        <v>-14</v>
      </c>
      <c r="H227" s="13"/>
    </row>
    <row r="228" spans="2:8">
      <c r="B228" s="13"/>
      <c r="C228" s="13" t="s">
        <v>198</v>
      </c>
      <c r="D228" s="13">
        <v>101</v>
      </c>
      <c r="E228" s="13"/>
      <c r="F228" s="13">
        <v>106</v>
      </c>
      <c r="G228" s="13">
        <f>F228-D228</f>
        <v>5</v>
      </c>
      <c r="H228" s="13"/>
    </row>
    <row r="229" spans="2:8">
      <c r="B229" s="13"/>
      <c r="C229" s="13"/>
      <c r="D229" s="13">
        <v>90</v>
      </c>
      <c r="E229" s="13"/>
      <c r="F229" s="13">
        <v>111</v>
      </c>
      <c r="G229" s="13">
        <f>F229-D229</f>
        <v>21</v>
      </c>
      <c r="H229" s="13"/>
    </row>
    <row r="230" spans="2:8">
      <c r="B230" s="13"/>
      <c r="C230" s="13"/>
      <c r="D230" s="13">
        <v>100</v>
      </c>
      <c r="E230" s="13"/>
      <c r="F230" s="13">
        <v>110</v>
      </c>
      <c r="G230" s="13">
        <f>F230-D230</f>
        <v>10</v>
      </c>
      <c r="H230" s="13"/>
    </row>
    <row r="231" spans="2:8">
      <c r="B231" s="13"/>
      <c r="C231" s="13"/>
      <c r="D231" s="13">
        <v>101</v>
      </c>
      <c r="E231" s="13"/>
      <c r="F231" s="13"/>
      <c r="G231" s="13"/>
      <c r="H231" s="13" t="s">
        <v>13</v>
      </c>
    </row>
    <row r="232" spans="2:8">
      <c r="B232" s="13"/>
      <c r="C232" s="13" t="s">
        <v>198</v>
      </c>
      <c r="D232" s="13"/>
      <c r="E232" s="13"/>
      <c r="F232" s="13">
        <v>115</v>
      </c>
      <c r="G232" s="13">
        <f>F232-D231</f>
        <v>14</v>
      </c>
      <c r="H232" s="13" t="s">
        <v>269</v>
      </c>
    </row>
    <row r="233" spans="2:8">
      <c r="B233" s="13"/>
      <c r="C233" s="13"/>
      <c r="D233" s="13">
        <v>108</v>
      </c>
      <c r="E233" s="13"/>
      <c r="F233" s="13">
        <v>122</v>
      </c>
      <c r="G233" s="13">
        <f>F233-D233</f>
        <v>14</v>
      </c>
      <c r="H233" s="13"/>
    </row>
    <row r="234" spans="2:8">
      <c r="B234" s="13"/>
      <c r="C234" s="13" t="s">
        <v>179</v>
      </c>
      <c r="D234" s="13">
        <v>100</v>
      </c>
      <c r="E234" s="13">
        <v>91</v>
      </c>
      <c r="F234" s="13"/>
      <c r="G234" s="13">
        <f>E234-D234</f>
        <v>-9</v>
      </c>
      <c r="H234" s="13"/>
    </row>
    <row r="235" spans="2:8">
      <c r="B235" s="13"/>
      <c r="C235" s="13" t="s">
        <v>198</v>
      </c>
      <c r="D235" s="13"/>
      <c r="E235" s="13">
        <v>135</v>
      </c>
      <c r="F235" s="13">
        <v>126</v>
      </c>
      <c r="G235" s="13">
        <f>F235-E235</f>
        <v>-9</v>
      </c>
      <c r="H235" s="13"/>
    </row>
    <row r="236" spans="2:8">
      <c r="B236" s="13"/>
      <c r="C236" s="13" t="s">
        <v>179</v>
      </c>
      <c r="D236" s="13">
        <v>84.8</v>
      </c>
      <c r="E236" s="13"/>
      <c r="F236" s="13">
        <v>102</v>
      </c>
      <c r="G236" s="13">
        <f>F236-D236</f>
        <v>17.200000000000003</v>
      </c>
      <c r="H236" s="13"/>
    </row>
    <row r="237" spans="2:8">
      <c r="B237" s="13"/>
      <c r="C237" s="13" t="s">
        <v>198</v>
      </c>
      <c r="D237" s="13">
        <v>128</v>
      </c>
      <c r="E237" s="13">
        <v>122</v>
      </c>
      <c r="F237" s="13"/>
      <c r="G237" s="13">
        <f>E237-D237</f>
        <v>-6</v>
      </c>
      <c r="H237" s="13"/>
    </row>
    <row r="238" spans="2:8">
      <c r="B238" s="13"/>
      <c r="C238" s="13" t="s">
        <v>179</v>
      </c>
      <c r="D238" s="13">
        <v>95</v>
      </c>
      <c r="E238" s="13">
        <v>95</v>
      </c>
      <c r="F238" s="13"/>
      <c r="G238" s="13">
        <v>0</v>
      </c>
      <c r="H238" s="13"/>
    </row>
    <row r="239" spans="2:8">
      <c r="B239" s="1" t="s">
        <v>272</v>
      </c>
      <c r="C239" s="1" t="s">
        <v>156</v>
      </c>
      <c r="D239" s="13">
        <v>50.8</v>
      </c>
      <c r="E239" s="13"/>
      <c r="F239" s="13">
        <v>91</v>
      </c>
      <c r="G239" s="13">
        <f t="shared" ref="G239:G245" si="1">F239-D239</f>
        <v>40.200000000000003</v>
      </c>
      <c r="H239" s="1" t="s">
        <v>277</v>
      </c>
    </row>
    <row r="240" spans="2:8">
      <c r="B240" s="13"/>
      <c r="C240" s="1" t="s">
        <v>159</v>
      </c>
      <c r="D240" s="13">
        <v>133</v>
      </c>
      <c r="E240" s="13"/>
      <c r="F240" s="13">
        <v>151</v>
      </c>
      <c r="G240" s="13">
        <f t="shared" si="1"/>
        <v>18</v>
      </c>
      <c r="H240" s="13"/>
    </row>
    <row r="241" spans="2:8">
      <c r="B241" s="13"/>
      <c r="C241" s="1" t="s">
        <v>159</v>
      </c>
      <c r="D241" s="13">
        <v>146</v>
      </c>
      <c r="E241" s="13"/>
      <c r="F241" s="13">
        <v>186</v>
      </c>
      <c r="G241" s="13">
        <f t="shared" si="1"/>
        <v>40</v>
      </c>
      <c r="H241" s="13"/>
    </row>
    <row r="242" spans="2:8">
      <c r="B242" s="13"/>
      <c r="C242" s="1" t="s">
        <v>203</v>
      </c>
      <c r="D242" s="13">
        <v>106</v>
      </c>
      <c r="E242" s="13"/>
      <c r="F242" s="13">
        <v>119</v>
      </c>
      <c r="G242" s="13">
        <f t="shared" si="1"/>
        <v>13</v>
      </c>
      <c r="H242" s="13"/>
    </row>
    <row r="243" spans="2:8">
      <c r="B243" s="13"/>
      <c r="C243" s="1" t="s">
        <v>203</v>
      </c>
      <c r="D243" s="13">
        <v>108</v>
      </c>
      <c r="E243" s="13"/>
      <c r="F243" s="13">
        <v>114</v>
      </c>
      <c r="G243" s="13">
        <f t="shared" si="1"/>
        <v>6</v>
      </c>
      <c r="H243" s="13"/>
    </row>
    <row r="244" spans="2:8">
      <c r="B244" s="1" t="s">
        <v>278</v>
      </c>
      <c r="C244" s="1" t="s">
        <v>156</v>
      </c>
      <c r="D244" s="13">
        <v>71</v>
      </c>
      <c r="E244" s="13"/>
      <c r="F244" s="13">
        <v>101</v>
      </c>
      <c r="G244" s="13">
        <f t="shared" si="1"/>
        <v>30</v>
      </c>
      <c r="H244" s="13"/>
    </row>
    <row r="245" spans="2:8">
      <c r="B245" s="13"/>
      <c r="C245" s="13"/>
      <c r="D245" s="13">
        <v>103</v>
      </c>
      <c r="E245" s="13"/>
      <c r="F245" s="13">
        <v>114</v>
      </c>
      <c r="G245" s="13">
        <f t="shared" si="1"/>
        <v>11</v>
      </c>
      <c r="H245" s="13"/>
    </row>
    <row r="246" spans="2:8">
      <c r="B246" s="13"/>
      <c r="C246" s="13"/>
      <c r="D246" s="13">
        <v>110</v>
      </c>
      <c r="E246" s="13">
        <v>107</v>
      </c>
      <c r="F246" s="13"/>
      <c r="G246" s="13">
        <f>E246-D246</f>
        <v>-3</v>
      </c>
      <c r="H246" s="13"/>
    </row>
    <row r="247" spans="2:8">
      <c r="B247" s="13"/>
      <c r="C247" s="1" t="s">
        <v>159</v>
      </c>
      <c r="D247" s="13">
        <v>125</v>
      </c>
      <c r="E247" s="13">
        <v>118</v>
      </c>
      <c r="F247" s="13"/>
      <c r="G247" s="13">
        <f>E247-D247</f>
        <v>-7</v>
      </c>
      <c r="H247" s="13"/>
    </row>
    <row r="248" spans="2:8">
      <c r="B248" s="13"/>
      <c r="C248" s="1" t="s">
        <v>281</v>
      </c>
      <c r="D248" s="13">
        <v>100</v>
      </c>
      <c r="E248" s="13">
        <v>91</v>
      </c>
      <c r="F248" s="13"/>
      <c r="G248" s="13">
        <f>E248-D248</f>
        <v>-9</v>
      </c>
      <c r="H248" s="13"/>
    </row>
    <row r="249" spans="2:8">
      <c r="B249" s="13"/>
      <c r="C249" s="13"/>
      <c r="D249" s="13">
        <v>92</v>
      </c>
      <c r="E249" s="13"/>
      <c r="F249" s="13"/>
      <c r="G249" s="13"/>
      <c r="H249" s="1" t="s">
        <v>13</v>
      </c>
    </row>
    <row r="250" spans="2:8">
      <c r="B250" s="1" t="s">
        <v>284</v>
      </c>
      <c r="C250" s="13"/>
      <c r="D250" s="13"/>
      <c r="E250" s="13"/>
      <c r="F250" s="13">
        <v>99</v>
      </c>
      <c r="G250" s="13">
        <f>F250-D249</f>
        <v>7</v>
      </c>
      <c r="H250" s="1"/>
    </row>
    <row r="251" spans="2:8">
      <c r="B251" s="1" t="s">
        <v>278</v>
      </c>
      <c r="C251" s="1" t="s">
        <v>198</v>
      </c>
      <c r="D251" s="13"/>
      <c r="E251" s="13"/>
      <c r="F251" s="13">
        <v>89</v>
      </c>
      <c r="G251" s="13"/>
      <c r="H251" s="1" t="s">
        <v>282</v>
      </c>
    </row>
    <row r="252" spans="2:8">
      <c r="B252" s="1" t="s">
        <v>284</v>
      </c>
      <c r="C252" s="13"/>
      <c r="D252" s="13">
        <v>57</v>
      </c>
      <c r="E252" s="13"/>
      <c r="F252" s="13"/>
      <c r="G252" s="13">
        <f>F251-D252</f>
        <v>32</v>
      </c>
      <c r="H252" s="1"/>
    </row>
    <row r="253" spans="2:8">
      <c r="B253" s="1" t="s">
        <v>284</v>
      </c>
      <c r="C253" s="1" t="s">
        <v>287</v>
      </c>
      <c r="D253" s="13">
        <v>76</v>
      </c>
      <c r="E253" s="13"/>
      <c r="F253" s="13">
        <v>68</v>
      </c>
      <c r="G253" s="13">
        <f>F253-D253</f>
        <v>-8</v>
      </c>
      <c r="H253" s="1"/>
    </row>
    <row r="254" spans="2:8">
      <c r="B254" s="1" t="s">
        <v>284</v>
      </c>
      <c r="C254" s="1" t="s">
        <v>198</v>
      </c>
      <c r="D254" s="13">
        <v>68</v>
      </c>
      <c r="E254" s="13">
        <v>77</v>
      </c>
      <c r="F254" s="13"/>
      <c r="G254" s="13">
        <f>D254-E254</f>
        <v>-9</v>
      </c>
      <c r="H254" s="1"/>
    </row>
    <row r="255" spans="2:8">
      <c r="B255" s="13"/>
      <c r="C255" s="13"/>
      <c r="D255" s="13"/>
      <c r="E255" s="5" t="s">
        <v>44</v>
      </c>
      <c r="F255" s="13"/>
      <c r="G255" s="5">
        <f>SUM(G172:G254)</f>
        <v>730.90000000000009</v>
      </c>
      <c r="H255" s="5">
        <f>G255*75</f>
        <v>54817.500000000007</v>
      </c>
    </row>
    <row r="257" spans="2:8">
      <c r="B257" s="5" t="s">
        <v>292</v>
      </c>
      <c r="C257" s="5">
        <v>2017</v>
      </c>
      <c r="D257" s="13"/>
      <c r="E257" s="13"/>
      <c r="F257" s="13"/>
      <c r="G257" s="13"/>
      <c r="H257" s="13"/>
    </row>
    <row r="258" spans="2:8">
      <c r="B258" s="13"/>
      <c r="C258" s="13"/>
      <c r="D258" s="13"/>
      <c r="E258" s="20"/>
      <c r="F258" s="20"/>
      <c r="G258" s="20" t="s">
        <v>4</v>
      </c>
      <c r="H258" s="21" t="s">
        <v>9</v>
      </c>
    </row>
    <row r="259" spans="2:8">
      <c r="B259" s="2" t="s">
        <v>0</v>
      </c>
      <c r="C259" s="2" t="s">
        <v>1</v>
      </c>
      <c r="D259" s="2" t="s">
        <v>10</v>
      </c>
      <c r="E259" s="2" t="s">
        <v>7</v>
      </c>
      <c r="F259" s="2" t="s">
        <v>11</v>
      </c>
      <c r="G259" s="2" t="s">
        <v>12</v>
      </c>
      <c r="H259" s="22"/>
    </row>
    <row r="260" spans="2:8">
      <c r="B260" s="1" t="s">
        <v>289</v>
      </c>
      <c r="C260" s="1" t="s">
        <v>293</v>
      </c>
      <c r="D260" s="13">
        <v>91</v>
      </c>
      <c r="E260" s="13"/>
      <c r="F260" s="13">
        <v>101</v>
      </c>
      <c r="G260" s="13">
        <f>F260-D260</f>
        <v>10</v>
      </c>
      <c r="H260" s="13"/>
    </row>
    <row r="261" spans="2:8">
      <c r="B261" s="13"/>
      <c r="C261" s="1" t="s">
        <v>293</v>
      </c>
      <c r="D261" s="13">
        <v>105</v>
      </c>
      <c r="E261" s="13"/>
      <c r="F261" s="13">
        <v>117</v>
      </c>
      <c r="G261" s="13">
        <f>F261-D261</f>
        <v>12</v>
      </c>
      <c r="H261" s="1"/>
    </row>
    <row r="262" spans="2:8">
      <c r="B262" s="13"/>
      <c r="C262" s="1" t="s">
        <v>294</v>
      </c>
      <c r="D262" s="13">
        <v>64</v>
      </c>
      <c r="E262" s="13"/>
      <c r="F262" s="13"/>
      <c r="G262" s="13"/>
      <c r="H262" s="1" t="s">
        <v>13</v>
      </c>
    </row>
    <row r="263" spans="2:8">
      <c r="B263" s="13"/>
      <c r="C263" s="13"/>
      <c r="D263" s="13"/>
      <c r="E263" s="13"/>
      <c r="F263" s="13"/>
      <c r="G263" s="5"/>
      <c r="H263" s="5"/>
    </row>
    <row r="264" spans="2:8">
      <c r="B264" s="1" t="s">
        <v>295</v>
      </c>
      <c r="C264" s="14" t="s">
        <v>294</v>
      </c>
      <c r="D264" s="13"/>
      <c r="E264" s="13"/>
      <c r="F264" s="13">
        <v>87.5</v>
      </c>
      <c r="G264" s="13">
        <f>F264-D262</f>
        <v>23.5</v>
      </c>
      <c r="H264" s="13"/>
    </row>
    <row r="265" spans="2:8">
      <c r="B265" s="13"/>
      <c r="C265" s="14" t="s">
        <v>293</v>
      </c>
      <c r="D265" s="14">
        <v>77</v>
      </c>
      <c r="E265" s="13"/>
      <c r="F265" s="14">
        <v>80</v>
      </c>
      <c r="G265" s="13">
        <f>F265-D265</f>
        <v>3</v>
      </c>
      <c r="H265" s="13"/>
    </row>
    <row r="266" spans="2:8">
      <c r="B266" s="13"/>
      <c r="C266" s="14" t="s">
        <v>294</v>
      </c>
      <c r="D266" s="14">
        <v>96</v>
      </c>
      <c r="E266" s="13"/>
      <c r="F266" s="14">
        <v>108</v>
      </c>
      <c r="G266" s="13">
        <f>F266-D266</f>
        <v>12</v>
      </c>
      <c r="H266" s="13"/>
    </row>
    <row r="267" spans="2:8">
      <c r="B267" s="13"/>
      <c r="C267" s="14" t="s">
        <v>294</v>
      </c>
      <c r="D267" s="14">
        <v>96</v>
      </c>
      <c r="E267" s="13">
        <v>91</v>
      </c>
      <c r="F267" s="13"/>
      <c r="G267" s="13">
        <f>E267-D267</f>
        <v>-5</v>
      </c>
      <c r="H267" s="13"/>
    </row>
    <row r="268" spans="2:8">
      <c r="B268" s="13"/>
      <c r="C268" s="14" t="s">
        <v>293</v>
      </c>
      <c r="D268" s="14">
        <v>82</v>
      </c>
      <c r="E268" s="13"/>
      <c r="F268" s="13"/>
      <c r="G268" s="13"/>
      <c r="H268" s="1" t="s">
        <v>13</v>
      </c>
    </row>
    <row r="269" spans="2:8">
      <c r="B269" s="1" t="s">
        <v>297</v>
      </c>
      <c r="C269" s="14" t="s">
        <v>293</v>
      </c>
      <c r="D269" s="13"/>
      <c r="E269" s="13"/>
      <c r="F269" s="13">
        <v>94.5</v>
      </c>
      <c r="G269" s="13">
        <f>F269-D268</f>
        <v>12.5</v>
      </c>
      <c r="H269" s="13"/>
    </row>
    <row r="270" spans="2:8">
      <c r="B270" s="13"/>
      <c r="C270" s="14" t="s">
        <v>294</v>
      </c>
      <c r="D270" s="14">
        <v>73</v>
      </c>
      <c r="E270" s="13"/>
      <c r="F270" s="13">
        <v>85</v>
      </c>
      <c r="G270" s="13">
        <f>F270-D270</f>
        <v>12</v>
      </c>
      <c r="H270" s="13"/>
    </row>
    <row r="271" spans="2:8">
      <c r="B271" s="13"/>
      <c r="C271" s="1" t="s">
        <v>293</v>
      </c>
      <c r="D271" s="14">
        <v>91</v>
      </c>
      <c r="E271" s="13"/>
      <c r="F271" s="13">
        <v>99</v>
      </c>
      <c r="G271" s="13">
        <f>F271-D271</f>
        <v>8</v>
      </c>
      <c r="H271" s="1"/>
    </row>
    <row r="272" spans="2:8">
      <c r="B272" s="13"/>
      <c r="C272" s="1" t="s">
        <v>294</v>
      </c>
      <c r="D272" s="13">
        <v>71</v>
      </c>
      <c r="E272" s="13"/>
      <c r="F272" s="13"/>
      <c r="G272" s="13"/>
      <c r="H272" s="1" t="s">
        <v>13</v>
      </c>
    </row>
    <row r="273" spans="2:8">
      <c r="B273" s="1" t="s">
        <v>299</v>
      </c>
      <c r="C273" s="1"/>
      <c r="D273" s="13"/>
      <c r="E273" s="13"/>
      <c r="F273" s="13">
        <v>97</v>
      </c>
      <c r="G273" s="13">
        <f>F273-D272</f>
        <v>26</v>
      </c>
      <c r="H273" s="1"/>
    </row>
    <row r="274" spans="2:8">
      <c r="B274" s="13"/>
      <c r="C274" s="1" t="s">
        <v>200</v>
      </c>
      <c r="D274" s="13">
        <v>135</v>
      </c>
      <c r="E274" s="13">
        <v>129</v>
      </c>
      <c r="F274" s="13"/>
      <c r="G274" s="13">
        <f>E274-D274</f>
        <v>-6</v>
      </c>
      <c r="H274" s="1"/>
    </row>
    <row r="275" spans="2:8">
      <c r="B275" s="13"/>
      <c r="C275" s="1" t="s">
        <v>200</v>
      </c>
      <c r="D275" s="13">
        <v>137</v>
      </c>
      <c r="E275" s="13"/>
      <c r="F275" s="13">
        <v>144</v>
      </c>
      <c r="G275" s="13">
        <f>F275-D275</f>
        <v>7</v>
      </c>
      <c r="H275" s="1"/>
    </row>
    <row r="276" spans="2:8">
      <c r="B276" s="13"/>
      <c r="C276" s="13" t="s">
        <v>300</v>
      </c>
      <c r="D276" s="13">
        <v>80</v>
      </c>
      <c r="E276" s="5"/>
      <c r="F276" s="5"/>
      <c r="G276" s="5"/>
      <c r="H276" s="13" t="s">
        <v>13</v>
      </c>
    </row>
    <row r="277" spans="2:8">
      <c r="B277" s="1" t="s">
        <v>303</v>
      </c>
      <c r="C277" s="1"/>
      <c r="D277" s="13"/>
      <c r="E277" s="13">
        <v>79</v>
      </c>
      <c r="F277" s="13"/>
      <c r="G277" s="13">
        <f>E277-D276</f>
        <v>-1</v>
      </c>
      <c r="H277" s="1"/>
    </row>
    <row r="278" spans="2:8">
      <c r="B278" s="1" t="s">
        <v>301</v>
      </c>
      <c r="C278" s="1" t="s">
        <v>300</v>
      </c>
      <c r="D278" s="13">
        <v>69</v>
      </c>
      <c r="E278" s="13"/>
      <c r="F278" s="13">
        <v>79</v>
      </c>
      <c r="G278" s="13">
        <f>F278-D278</f>
        <v>10</v>
      </c>
      <c r="H278" s="1"/>
    </row>
    <row r="279" spans="2:8">
      <c r="B279" s="13"/>
      <c r="C279" s="13" t="s">
        <v>293</v>
      </c>
      <c r="D279" s="13">
        <v>87</v>
      </c>
      <c r="E279" s="13">
        <v>83</v>
      </c>
      <c r="F279" s="13"/>
      <c r="G279" s="13">
        <f>E279-D279</f>
        <v>-4</v>
      </c>
      <c r="H279" s="5"/>
    </row>
    <row r="280" spans="2:8">
      <c r="B280" s="1" t="s">
        <v>303</v>
      </c>
      <c r="C280" s="13" t="s">
        <v>293</v>
      </c>
      <c r="D280" s="13">
        <v>72</v>
      </c>
      <c r="E280" s="13"/>
      <c r="F280" s="13">
        <v>79</v>
      </c>
      <c r="G280" s="13">
        <f>F280-D280</f>
        <v>7</v>
      </c>
      <c r="H280" s="5"/>
    </row>
    <row r="281" spans="2:8">
      <c r="B281" s="13"/>
      <c r="C281" s="13" t="s">
        <v>300</v>
      </c>
      <c r="D281" s="13">
        <v>75</v>
      </c>
      <c r="E281" s="13">
        <v>74</v>
      </c>
      <c r="F281" s="13"/>
      <c r="G281" s="13">
        <f>E281-D281</f>
        <v>-1</v>
      </c>
      <c r="H281" s="5"/>
    </row>
    <row r="282" spans="2:8">
      <c r="B282" s="13"/>
      <c r="C282" s="13" t="s">
        <v>293</v>
      </c>
      <c r="D282" s="13">
        <v>72</v>
      </c>
      <c r="E282" s="13"/>
      <c r="F282" s="13">
        <v>79</v>
      </c>
      <c r="G282" s="13">
        <f>F282-D282</f>
        <v>7</v>
      </c>
      <c r="H282" s="5"/>
    </row>
    <row r="283" spans="2:8">
      <c r="B283" s="13"/>
      <c r="C283" s="13" t="s">
        <v>293</v>
      </c>
      <c r="D283" s="13">
        <v>80</v>
      </c>
      <c r="E283" s="13"/>
      <c r="F283" s="13"/>
      <c r="G283" s="13"/>
      <c r="H283" s="13" t="s">
        <v>13</v>
      </c>
    </row>
    <row r="284" spans="2:8">
      <c r="B284" s="1" t="s">
        <v>305</v>
      </c>
      <c r="C284" s="13"/>
      <c r="D284" s="13"/>
      <c r="E284" s="13"/>
      <c r="F284" s="13">
        <v>107</v>
      </c>
      <c r="G284" s="13">
        <f>F284-D283</f>
        <v>27</v>
      </c>
      <c r="H284" s="13"/>
    </row>
    <row r="285" spans="2:8">
      <c r="B285" s="13"/>
      <c r="C285" s="13" t="s">
        <v>293</v>
      </c>
      <c r="D285" s="13">
        <v>108</v>
      </c>
      <c r="E285" s="13"/>
      <c r="F285" s="13">
        <v>117</v>
      </c>
      <c r="G285" s="13">
        <f>F285-D285</f>
        <v>9</v>
      </c>
      <c r="H285" s="13"/>
    </row>
    <row r="286" spans="2:8">
      <c r="B286" s="13"/>
      <c r="C286" s="13" t="s">
        <v>300</v>
      </c>
      <c r="D286" s="13">
        <v>72</v>
      </c>
      <c r="E286" s="13"/>
      <c r="F286" s="13"/>
      <c r="G286" s="13"/>
      <c r="H286" s="13" t="s">
        <v>13</v>
      </c>
    </row>
    <row r="287" spans="2:8">
      <c r="B287" s="13"/>
      <c r="C287" s="13"/>
      <c r="D287" s="13"/>
      <c r="E287" s="13">
        <v>48.5</v>
      </c>
      <c r="F287" s="13"/>
      <c r="G287" s="13">
        <f>E287-D286</f>
        <v>-23.5</v>
      </c>
      <c r="H287" s="13"/>
    </row>
    <row r="288" spans="2:8">
      <c r="B288" s="13"/>
      <c r="C288" s="13" t="s">
        <v>300</v>
      </c>
      <c r="D288" s="13">
        <v>48.5</v>
      </c>
      <c r="E288" s="13">
        <v>48.5</v>
      </c>
      <c r="F288" s="13"/>
      <c r="G288" s="13">
        <v>0</v>
      </c>
      <c r="H288" s="13"/>
    </row>
    <row r="289" spans="1:8">
      <c r="B289" s="13"/>
      <c r="C289" s="13"/>
      <c r="D289" s="13">
        <v>38</v>
      </c>
      <c r="E289" s="13">
        <v>37</v>
      </c>
      <c r="F289" s="13"/>
      <c r="G289" s="13">
        <f>E289-D289</f>
        <v>-1</v>
      </c>
      <c r="H289" s="13"/>
    </row>
    <row r="290" spans="1:8">
      <c r="B290" s="1" t="s">
        <v>306</v>
      </c>
      <c r="C290" s="1" t="s">
        <v>293</v>
      </c>
      <c r="D290" s="13">
        <v>109.5</v>
      </c>
      <c r="E290" s="13"/>
      <c r="F290" s="13">
        <v>117</v>
      </c>
      <c r="G290" s="13">
        <f>F290-D290</f>
        <v>7.5</v>
      </c>
      <c r="H290" s="13"/>
    </row>
    <row r="291" spans="1:8">
      <c r="B291" s="13"/>
      <c r="C291" s="13"/>
      <c r="D291" s="13">
        <v>121.6</v>
      </c>
      <c r="E291" s="13"/>
      <c r="F291" s="13">
        <v>127.2</v>
      </c>
      <c r="G291" s="13">
        <f>F291-D291</f>
        <v>5.6000000000000085</v>
      </c>
      <c r="H291" s="13"/>
    </row>
    <row r="292" spans="1:8">
      <c r="B292" s="13"/>
      <c r="C292" s="1" t="s">
        <v>159</v>
      </c>
      <c r="D292" s="13">
        <v>59.8</v>
      </c>
      <c r="E292" s="13">
        <v>56.5</v>
      </c>
      <c r="F292" s="13"/>
      <c r="G292" s="13">
        <f>E292-D292</f>
        <v>-3.2999999999999972</v>
      </c>
      <c r="H292" s="13"/>
    </row>
    <row r="293" spans="1:8">
      <c r="B293" s="13"/>
      <c r="C293" s="13" t="s">
        <v>159</v>
      </c>
      <c r="D293" s="13">
        <v>52</v>
      </c>
      <c r="E293" s="5"/>
      <c r="F293" s="5"/>
      <c r="G293" s="5"/>
      <c r="H293" s="13" t="s">
        <v>13</v>
      </c>
    </row>
    <row r="294" spans="1:8">
      <c r="B294" s="1" t="s">
        <v>307</v>
      </c>
      <c r="C294" s="5"/>
      <c r="D294" s="5"/>
      <c r="E294" s="13">
        <v>46</v>
      </c>
      <c r="F294" s="5"/>
      <c r="G294" s="13">
        <f>E294-D293</f>
        <v>-6</v>
      </c>
      <c r="H294" s="5"/>
    </row>
    <row r="295" spans="1:8">
      <c r="B295" s="1" t="s">
        <v>307</v>
      </c>
      <c r="C295" s="13" t="s">
        <v>293</v>
      </c>
      <c r="D295" s="13">
        <v>152</v>
      </c>
      <c r="E295" s="13"/>
      <c r="F295" s="13">
        <v>162</v>
      </c>
      <c r="G295" s="13">
        <f>F295-D295</f>
        <v>10</v>
      </c>
      <c r="H295" s="5"/>
    </row>
    <row r="296" spans="1:8">
      <c r="B296" s="13"/>
      <c r="C296" s="13"/>
      <c r="D296" s="13">
        <v>153</v>
      </c>
      <c r="E296" s="13"/>
      <c r="F296" s="13">
        <v>160</v>
      </c>
      <c r="G296" s="13">
        <f>F296-D296</f>
        <v>7</v>
      </c>
      <c r="H296" s="5"/>
    </row>
    <row r="297" spans="1:8">
      <c r="B297" s="13"/>
      <c r="C297" s="13"/>
      <c r="D297" s="13">
        <v>152</v>
      </c>
      <c r="E297" s="13"/>
      <c r="F297" s="13">
        <v>175</v>
      </c>
      <c r="G297" s="13">
        <f>F297-D297</f>
        <v>23</v>
      </c>
      <c r="H297" s="5"/>
    </row>
    <row r="298" spans="1:8">
      <c r="B298" s="13"/>
      <c r="C298" s="13"/>
      <c r="D298" s="13">
        <v>165</v>
      </c>
      <c r="E298" s="13"/>
      <c r="F298" s="13">
        <v>172</v>
      </c>
      <c r="G298" s="13">
        <f>F298-D298</f>
        <v>7</v>
      </c>
      <c r="H298" s="5"/>
    </row>
    <row r="299" spans="1:8">
      <c r="B299" s="13" t="s">
        <v>307</v>
      </c>
      <c r="C299" s="13" t="s">
        <v>159</v>
      </c>
      <c r="D299" s="13">
        <v>43</v>
      </c>
      <c r="E299" s="13"/>
      <c r="F299" s="13"/>
      <c r="G299" s="5"/>
      <c r="H299" s="13" t="s">
        <v>13</v>
      </c>
    </row>
    <row r="300" spans="1:8">
      <c r="B300" s="13" t="s">
        <v>308</v>
      </c>
      <c r="C300" s="13"/>
      <c r="D300" s="13"/>
      <c r="E300" s="13"/>
      <c r="F300" s="13">
        <v>45</v>
      </c>
      <c r="G300" s="13">
        <f>F300-D299</f>
        <v>2</v>
      </c>
      <c r="H300" s="5"/>
    </row>
    <row r="301" spans="1:8">
      <c r="A301"/>
      <c r="B301" s="13" t="s">
        <v>308</v>
      </c>
      <c r="C301" s="13" t="s">
        <v>309</v>
      </c>
      <c r="D301" s="13">
        <v>52</v>
      </c>
      <c r="E301" s="13"/>
      <c r="F301" s="13">
        <v>65</v>
      </c>
      <c r="G301" s="13">
        <f>F301-D301</f>
        <v>13</v>
      </c>
      <c r="H301" s="5"/>
    </row>
    <row r="302" spans="1:8">
      <c r="B302" s="13"/>
      <c r="C302" s="13"/>
      <c r="D302" s="13">
        <v>59</v>
      </c>
      <c r="E302" s="13">
        <v>50</v>
      </c>
      <c r="F302" s="13"/>
      <c r="G302" s="13">
        <f>E302-D302</f>
        <v>-9</v>
      </c>
      <c r="H302" s="5"/>
    </row>
    <row r="303" spans="1:8">
      <c r="B303" s="13"/>
      <c r="C303" s="13" t="s">
        <v>310</v>
      </c>
      <c r="D303" s="13">
        <v>67</v>
      </c>
      <c r="E303" s="13"/>
      <c r="F303" s="13">
        <v>77</v>
      </c>
      <c r="G303" s="13">
        <f>F303-D303</f>
        <v>10</v>
      </c>
      <c r="H303" s="5"/>
    </row>
    <row r="304" spans="1:8">
      <c r="B304" s="13"/>
      <c r="C304" s="13"/>
      <c r="D304" s="13">
        <v>76</v>
      </c>
      <c r="E304" s="13">
        <v>73</v>
      </c>
      <c r="F304" s="13"/>
      <c r="G304" s="13">
        <f>E304-D304</f>
        <v>-3</v>
      </c>
      <c r="H304" s="5"/>
    </row>
    <row r="305" spans="2:8">
      <c r="B305" s="5" t="s">
        <v>308</v>
      </c>
      <c r="C305" s="13" t="s">
        <v>309</v>
      </c>
      <c r="D305" s="13">
        <v>50.6</v>
      </c>
      <c r="E305" s="13"/>
      <c r="F305" s="13"/>
      <c r="G305" s="13"/>
      <c r="H305" s="13" t="s">
        <v>13</v>
      </c>
    </row>
    <row r="306" spans="2:8">
      <c r="B306" s="13" t="s">
        <v>311</v>
      </c>
      <c r="C306" s="13"/>
      <c r="D306" s="13"/>
      <c r="E306" s="13">
        <v>46</v>
      </c>
      <c r="F306" s="13"/>
      <c r="G306" s="13">
        <f>E306-D305</f>
        <v>-4.6000000000000014</v>
      </c>
      <c r="H306" s="5"/>
    </row>
    <row r="307" spans="2:8">
      <c r="B307" s="13"/>
      <c r="C307" s="13" t="s">
        <v>309</v>
      </c>
      <c r="D307" s="13">
        <v>42</v>
      </c>
      <c r="E307" s="13"/>
      <c r="F307" s="13"/>
      <c r="G307" s="13"/>
      <c r="H307" s="5"/>
    </row>
    <row r="308" spans="2:8">
      <c r="B308" s="13"/>
      <c r="C308" s="13"/>
      <c r="D308" s="13"/>
      <c r="E308" s="13">
        <v>40</v>
      </c>
      <c r="F308" s="13"/>
      <c r="G308" s="13">
        <f>E308-D307</f>
        <v>-2</v>
      </c>
      <c r="H308" s="5"/>
    </row>
    <row r="309" spans="2:8">
      <c r="B309" s="13"/>
      <c r="C309" s="13" t="s">
        <v>310</v>
      </c>
      <c r="D309" s="13">
        <v>77</v>
      </c>
      <c r="E309" s="13"/>
      <c r="F309" s="13">
        <v>88</v>
      </c>
      <c r="G309" s="13"/>
      <c r="H309" s="5"/>
    </row>
    <row r="310" spans="2:8">
      <c r="B310" s="13"/>
      <c r="C310" s="13"/>
      <c r="D310" s="13">
        <v>87</v>
      </c>
      <c r="E310" s="13">
        <v>91</v>
      </c>
      <c r="F310" s="13"/>
      <c r="G310" s="13">
        <f>E310-D310</f>
        <v>4</v>
      </c>
      <c r="H310" s="5"/>
    </row>
    <row r="311" spans="2:8">
      <c r="B311" s="13"/>
      <c r="C311" s="13" t="s">
        <v>309</v>
      </c>
      <c r="D311" s="13">
        <v>37</v>
      </c>
      <c r="E311" s="13"/>
      <c r="F311" s="13"/>
      <c r="G311" s="13"/>
      <c r="H311" s="5"/>
    </row>
    <row r="312" spans="2:8">
      <c r="B312" s="13"/>
      <c r="C312" s="13"/>
      <c r="D312" s="13"/>
      <c r="E312" s="13">
        <v>38</v>
      </c>
      <c r="F312" s="13"/>
      <c r="G312" s="13">
        <f>E312-D311</f>
        <v>1</v>
      </c>
      <c r="H312" s="5"/>
    </row>
    <row r="313" spans="2:8">
      <c r="B313" s="13"/>
      <c r="C313" s="13" t="s">
        <v>310</v>
      </c>
      <c r="D313" s="13">
        <v>87.5</v>
      </c>
      <c r="E313" s="13"/>
      <c r="F313" s="13">
        <v>82</v>
      </c>
      <c r="G313" s="13">
        <f>F313-D313</f>
        <v>-5.5</v>
      </c>
      <c r="H313" s="5"/>
    </row>
    <row r="314" spans="2:8">
      <c r="B314" s="13" t="s">
        <v>311</v>
      </c>
      <c r="C314" s="13" t="s">
        <v>309</v>
      </c>
      <c r="D314" s="13">
        <v>44</v>
      </c>
      <c r="E314" s="13"/>
      <c r="F314" s="13"/>
      <c r="G314" s="13"/>
      <c r="H314" s="13" t="s">
        <v>13</v>
      </c>
    </row>
    <row r="315" spans="2:8">
      <c r="B315" s="13" t="s">
        <v>314</v>
      </c>
      <c r="C315" s="13" t="s">
        <v>309</v>
      </c>
      <c r="D315" s="13"/>
      <c r="E315" s="13"/>
      <c r="F315" s="13">
        <v>80.5</v>
      </c>
      <c r="G315" s="13">
        <f>F315-D314</f>
        <v>36.5</v>
      </c>
      <c r="H315" s="13"/>
    </row>
    <row r="316" spans="2:8">
      <c r="B316" s="13" t="s">
        <v>314</v>
      </c>
      <c r="C316" s="13" t="s">
        <v>310</v>
      </c>
      <c r="D316" s="13">
        <v>37</v>
      </c>
      <c r="E316" s="13"/>
      <c r="F316" s="13"/>
      <c r="G316" s="13"/>
      <c r="H316" s="13" t="s">
        <v>13</v>
      </c>
    </row>
    <row r="317" spans="2:8">
      <c r="B317" s="1" t="s">
        <v>317</v>
      </c>
      <c r="C317" s="13"/>
      <c r="D317" s="13"/>
      <c r="E317" s="13">
        <v>33</v>
      </c>
      <c r="F317" s="13"/>
      <c r="G317" s="13">
        <f>E317-D316</f>
        <v>-4</v>
      </c>
      <c r="H317" s="5"/>
    </row>
    <row r="318" spans="2:8">
      <c r="B318" s="13" t="s">
        <v>314</v>
      </c>
      <c r="C318" s="13" t="s">
        <v>309</v>
      </c>
      <c r="D318" s="13">
        <v>72</v>
      </c>
      <c r="E318" s="13"/>
      <c r="F318" s="13"/>
      <c r="G318" s="13"/>
      <c r="H318" s="13" t="s">
        <v>13</v>
      </c>
    </row>
    <row r="319" spans="2:8">
      <c r="B319" s="13" t="s">
        <v>315</v>
      </c>
      <c r="C319" s="13"/>
      <c r="D319" s="13"/>
      <c r="E319" s="13">
        <v>72</v>
      </c>
      <c r="F319" s="13"/>
      <c r="G319" s="13">
        <f>E319-D318</f>
        <v>0</v>
      </c>
      <c r="H319" s="13"/>
    </row>
    <row r="320" spans="2:8">
      <c r="B320" s="13" t="s">
        <v>315</v>
      </c>
      <c r="C320" s="13" t="s">
        <v>316</v>
      </c>
      <c r="D320" s="13">
        <v>80</v>
      </c>
      <c r="E320" s="13">
        <v>86</v>
      </c>
      <c r="F320" s="13"/>
      <c r="G320" s="13">
        <f>D320-E320</f>
        <v>-6</v>
      </c>
      <c r="H320" s="13"/>
    </row>
    <row r="321" spans="2:8">
      <c r="B321" s="13" t="s">
        <v>315</v>
      </c>
      <c r="C321" s="13" t="s">
        <v>309</v>
      </c>
      <c r="D321" s="13">
        <v>67</v>
      </c>
      <c r="E321" s="13"/>
      <c r="F321" s="13">
        <v>69.5</v>
      </c>
      <c r="G321" s="13">
        <f>F321-D321</f>
        <v>2.5</v>
      </c>
      <c r="H321" s="5"/>
    </row>
    <row r="322" spans="2:8">
      <c r="B322" s="1" t="s">
        <v>317</v>
      </c>
      <c r="C322" s="1" t="s">
        <v>309</v>
      </c>
      <c r="D322" s="13">
        <v>64.900000000000006</v>
      </c>
      <c r="E322" s="13"/>
      <c r="F322" s="13">
        <v>72</v>
      </c>
      <c r="G322" s="13">
        <f>F322-D322</f>
        <v>7.0999999999999943</v>
      </c>
      <c r="H322" s="5"/>
    </row>
    <row r="323" spans="2:8">
      <c r="B323" s="13" t="s">
        <v>317</v>
      </c>
      <c r="C323" s="13" t="s">
        <v>309</v>
      </c>
      <c r="D323" s="13">
        <v>72.7</v>
      </c>
      <c r="E323" s="13"/>
      <c r="F323" s="13"/>
      <c r="G323" s="13"/>
      <c r="H323" s="13" t="s">
        <v>13</v>
      </c>
    </row>
    <row r="324" spans="2:8">
      <c r="B324" s="13" t="s">
        <v>318</v>
      </c>
      <c r="C324" s="5"/>
      <c r="D324" s="5"/>
      <c r="E324" s="13">
        <v>55</v>
      </c>
      <c r="F324" s="13"/>
      <c r="G324" s="13">
        <f>E324-D323</f>
        <v>-17.700000000000003</v>
      </c>
      <c r="H324" s="5"/>
    </row>
    <row r="325" spans="2:8">
      <c r="B325" s="13" t="s">
        <v>317</v>
      </c>
      <c r="C325" s="13" t="s">
        <v>310</v>
      </c>
      <c r="D325" s="13">
        <v>35</v>
      </c>
      <c r="E325" s="13"/>
      <c r="F325" s="13"/>
      <c r="G325" s="13"/>
      <c r="H325" s="13" t="s">
        <v>13</v>
      </c>
    </row>
    <row r="326" spans="2:8">
      <c r="B326" s="13" t="s">
        <v>318</v>
      </c>
      <c r="C326" s="13"/>
      <c r="D326" s="13"/>
      <c r="E326" s="13">
        <v>30</v>
      </c>
      <c r="F326" s="13"/>
      <c r="G326" s="13">
        <f>E326-D325</f>
        <v>-5</v>
      </c>
      <c r="H326" s="5"/>
    </row>
    <row r="327" spans="2:8">
      <c r="B327" s="13" t="s">
        <v>318</v>
      </c>
      <c r="C327" s="13" t="s">
        <v>310</v>
      </c>
      <c r="D327" s="13">
        <v>35</v>
      </c>
      <c r="E327" s="13"/>
      <c r="F327" s="13">
        <v>50</v>
      </c>
      <c r="G327" s="13">
        <f>F327-D327</f>
        <v>15</v>
      </c>
      <c r="H327" s="5"/>
    </row>
    <row r="328" spans="2:8">
      <c r="B328" s="5"/>
      <c r="C328" s="13" t="s">
        <v>309</v>
      </c>
      <c r="D328" s="13">
        <v>43</v>
      </c>
      <c r="E328" s="13">
        <v>40</v>
      </c>
      <c r="F328" s="13"/>
      <c r="G328" s="13">
        <f>E328-D328</f>
        <v>-3</v>
      </c>
      <c r="H328" s="5"/>
    </row>
    <row r="329" spans="2:8">
      <c r="B329" s="5"/>
      <c r="C329" s="13" t="s">
        <v>310</v>
      </c>
      <c r="D329" s="13">
        <v>52</v>
      </c>
      <c r="E329" s="13"/>
      <c r="F329" s="13">
        <v>62</v>
      </c>
      <c r="G329" s="13">
        <f>F329-D329</f>
        <v>10</v>
      </c>
      <c r="H329" s="5"/>
    </row>
    <row r="330" spans="2:8">
      <c r="B330" s="5"/>
      <c r="C330" s="13" t="s">
        <v>309</v>
      </c>
      <c r="D330" s="13">
        <v>36.6</v>
      </c>
      <c r="E330" s="13">
        <v>31.5</v>
      </c>
      <c r="F330" s="13"/>
      <c r="G330" s="13">
        <f>E330-D330</f>
        <v>-5.1000000000000014</v>
      </c>
      <c r="H330" s="5"/>
    </row>
    <row r="331" spans="2:8">
      <c r="B331" s="5"/>
      <c r="C331" s="13" t="s">
        <v>310</v>
      </c>
      <c r="D331" s="13">
        <v>58</v>
      </c>
      <c r="E331" s="13"/>
      <c r="F331" s="13">
        <v>71</v>
      </c>
      <c r="G331" s="13">
        <f>F331-D331</f>
        <v>13</v>
      </c>
      <c r="H331" s="5"/>
    </row>
    <row r="332" spans="2:8">
      <c r="B332" s="5"/>
      <c r="C332" s="13" t="s">
        <v>310</v>
      </c>
      <c r="D332" s="13">
        <v>55.6</v>
      </c>
      <c r="E332" s="13">
        <v>54</v>
      </c>
      <c r="F332" s="13"/>
      <c r="G332" s="13">
        <f>E332-D332</f>
        <v>-1.6000000000000014</v>
      </c>
      <c r="H332" s="5"/>
    </row>
    <row r="333" spans="2:8">
      <c r="B333" s="5"/>
      <c r="C333" s="13" t="s">
        <v>310</v>
      </c>
      <c r="D333" s="13">
        <v>48</v>
      </c>
      <c r="E333" s="13">
        <v>40</v>
      </c>
      <c r="F333" s="13"/>
      <c r="G333" s="13">
        <f>E333-D333</f>
        <v>-8</v>
      </c>
      <c r="H333" s="5"/>
    </row>
    <row r="334" spans="2:8">
      <c r="B334" s="5"/>
      <c r="C334" s="13" t="s">
        <v>309</v>
      </c>
      <c r="D334" s="13">
        <v>40</v>
      </c>
      <c r="E334" s="13"/>
      <c r="F334" s="13">
        <v>52</v>
      </c>
      <c r="G334" s="13">
        <f>F334-D334</f>
        <v>12</v>
      </c>
      <c r="H334" s="5"/>
    </row>
    <row r="335" spans="2:8">
      <c r="B335" s="13" t="s">
        <v>318</v>
      </c>
      <c r="C335" s="13" t="s">
        <v>310</v>
      </c>
      <c r="D335" s="13">
        <v>35</v>
      </c>
      <c r="E335" s="13"/>
      <c r="F335" s="13"/>
      <c r="G335" s="13"/>
      <c r="H335" s="13" t="s">
        <v>13</v>
      </c>
    </row>
    <row r="336" spans="2:8">
      <c r="B336" s="13" t="s">
        <v>319</v>
      </c>
      <c r="C336" s="5"/>
      <c r="D336" s="5"/>
      <c r="E336" s="13"/>
      <c r="F336" s="13">
        <v>100</v>
      </c>
      <c r="G336" s="13">
        <f>F336-D335</f>
        <v>65</v>
      </c>
      <c r="H336" s="5"/>
    </row>
    <row r="337" spans="2:8">
      <c r="B337" s="13" t="s">
        <v>318</v>
      </c>
      <c r="C337" s="13" t="s">
        <v>309</v>
      </c>
      <c r="D337" s="13">
        <v>47</v>
      </c>
      <c r="E337" s="13"/>
      <c r="F337" s="13"/>
      <c r="G337" s="13"/>
      <c r="H337" s="13" t="s">
        <v>13</v>
      </c>
    </row>
    <row r="338" spans="2:8">
      <c r="B338" s="1" t="s">
        <v>319</v>
      </c>
      <c r="C338" s="13"/>
      <c r="D338" s="13"/>
      <c r="E338" s="13">
        <v>23</v>
      </c>
      <c r="F338" s="13"/>
      <c r="G338" s="13">
        <f>E338-D337</f>
        <v>-24</v>
      </c>
      <c r="H338" s="13"/>
    </row>
    <row r="339" spans="2:8">
      <c r="B339" s="5"/>
      <c r="C339" s="13" t="s">
        <v>320</v>
      </c>
      <c r="D339" s="13">
        <v>41</v>
      </c>
      <c r="E339" s="13"/>
      <c r="F339" s="13">
        <v>63</v>
      </c>
      <c r="G339" s="13">
        <f>F339-D339</f>
        <v>22</v>
      </c>
      <c r="H339" s="5"/>
    </row>
    <row r="340" spans="2:8">
      <c r="B340" s="5"/>
      <c r="C340" s="13" t="s">
        <v>320</v>
      </c>
      <c r="D340" s="13">
        <v>59.7</v>
      </c>
      <c r="E340" s="13">
        <v>58</v>
      </c>
      <c r="F340" s="13"/>
      <c r="G340" s="13">
        <f>E340-D340</f>
        <v>-1.7000000000000028</v>
      </c>
      <c r="H340" s="5"/>
    </row>
    <row r="341" spans="2:8">
      <c r="B341" s="5"/>
      <c r="C341" s="13" t="s">
        <v>320</v>
      </c>
      <c r="D341" s="13">
        <v>61.5</v>
      </c>
      <c r="E341" s="13"/>
      <c r="F341" s="13">
        <v>71.3</v>
      </c>
      <c r="G341" s="13">
        <f>F341-D341</f>
        <v>9.7999999999999972</v>
      </c>
      <c r="H341" s="5"/>
    </row>
    <row r="342" spans="2:8">
      <c r="B342" s="13"/>
      <c r="C342" s="13" t="s">
        <v>309</v>
      </c>
      <c r="D342" s="13">
        <v>19</v>
      </c>
      <c r="E342" s="13">
        <v>17</v>
      </c>
      <c r="F342" s="13"/>
      <c r="G342" s="13">
        <f>E342-D342</f>
        <v>-2</v>
      </c>
      <c r="H342" s="5"/>
    </row>
    <row r="343" spans="2:8">
      <c r="B343" s="13"/>
      <c r="C343" s="13" t="s">
        <v>321</v>
      </c>
      <c r="D343" s="13">
        <v>47</v>
      </c>
      <c r="E343" s="13">
        <v>44</v>
      </c>
      <c r="F343" s="13"/>
      <c r="G343" s="13">
        <v>-3</v>
      </c>
      <c r="H343" s="5"/>
    </row>
    <row r="344" spans="2:8">
      <c r="B344" s="13"/>
      <c r="C344" s="1" t="s">
        <v>320</v>
      </c>
      <c r="D344" s="13">
        <v>65.599999999999994</v>
      </c>
      <c r="E344" s="13"/>
      <c r="F344" s="13">
        <v>76</v>
      </c>
      <c r="G344" s="13">
        <f>F344-D344</f>
        <v>10.400000000000006</v>
      </c>
      <c r="H344" s="5"/>
    </row>
    <row r="345" spans="2:8">
      <c r="B345" s="13"/>
      <c r="C345" s="1" t="s">
        <v>320</v>
      </c>
      <c r="D345" s="13">
        <v>69</v>
      </c>
      <c r="E345" s="13"/>
      <c r="F345" s="13">
        <v>89</v>
      </c>
      <c r="G345" s="13">
        <f>F345-D345</f>
        <v>20</v>
      </c>
      <c r="H345" s="5"/>
    </row>
    <row r="346" spans="2:8">
      <c r="B346" s="13"/>
      <c r="C346" s="1" t="s">
        <v>320</v>
      </c>
      <c r="D346" s="13">
        <v>80</v>
      </c>
      <c r="E346" s="13"/>
      <c r="F346" s="13">
        <v>92</v>
      </c>
      <c r="G346" s="13">
        <v>12</v>
      </c>
      <c r="H346" s="5"/>
    </row>
    <row r="347" spans="2:8">
      <c r="B347" s="13"/>
      <c r="C347" s="1" t="s">
        <v>203</v>
      </c>
      <c r="D347" s="13">
        <v>19.399999999999999</v>
      </c>
      <c r="E347" s="13"/>
      <c r="F347" s="13">
        <v>26</v>
      </c>
      <c r="G347" s="13">
        <f>F347-D347</f>
        <v>6.6000000000000014</v>
      </c>
      <c r="H347" s="5"/>
    </row>
    <row r="348" spans="2:8">
      <c r="B348" s="13"/>
      <c r="C348" s="1" t="s">
        <v>203</v>
      </c>
      <c r="D348" s="13">
        <v>20</v>
      </c>
      <c r="E348" s="13"/>
      <c r="F348" s="13">
        <v>31</v>
      </c>
      <c r="G348" s="13">
        <f>F348-D348</f>
        <v>11</v>
      </c>
      <c r="H348" s="5"/>
    </row>
    <row r="349" spans="2:8">
      <c r="B349" s="13"/>
      <c r="C349" s="13" t="s">
        <v>203</v>
      </c>
      <c r="D349" s="13">
        <v>20</v>
      </c>
      <c r="E349" s="13"/>
      <c r="F349" s="13">
        <v>37.700000000000003</v>
      </c>
      <c r="G349" s="13">
        <f>F349-D349</f>
        <v>17.700000000000003</v>
      </c>
      <c r="H349" s="13"/>
    </row>
    <row r="350" spans="2:8">
      <c r="B350" s="13" t="s">
        <v>319</v>
      </c>
      <c r="C350" s="13" t="s">
        <v>321</v>
      </c>
      <c r="D350" s="13">
        <v>32</v>
      </c>
      <c r="E350" s="13"/>
      <c r="F350" s="13"/>
      <c r="G350" s="13"/>
      <c r="H350" s="13" t="s">
        <v>13</v>
      </c>
    </row>
    <row r="351" spans="2:8">
      <c r="B351" s="13" t="s">
        <v>323</v>
      </c>
      <c r="C351" s="5"/>
      <c r="D351" s="5"/>
      <c r="E351" s="13">
        <v>23.4</v>
      </c>
      <c r="F351" s="13"/>
      <c r="G351" s="13">
        <f>E351-D350</f>
        <v>-8.6000000000000014</v>
      </c>
      <c r="H351" s="5"/>
    </row>
    <row r="352" spans="2:8">
      <c r="B352" s="13" t="s">
        <v>323</v>
      </c>
      <c r="C352" s="89" t="s">
        <v>203</v>
      </c>
      <c r="D352" s="13">
        <v>41.15</v>
      </c>
      <c r="E352" s="13"/>
      <c r="F352" s="13">
        <v>60</v>
      </c>
      <c r="G352" s="13">
        <f t="shared" ref="G352:G357" si="2">F352-D352</f>
        <v>18.850000000000001</v>
      </c>
      <c r="H352" s="5"/>
    </row>
    <row r="353" spans="2:8">
      <c r="B353" s="13"/>
      <c r="C353" s="90"/>
      <c r="D353" s="13">
        <v>56</v>
      </c>
      <c r="E353" s="13"/>
      <c r="F353" s="13">
        <v>70</v>
      </c>
      <c r="G353" s="13">
        <f t="shared" si="2"/>
        <v>14</v>
      </c>
      <c r="H353" s="5"/>
    </row>
    <row r="354" spans="2:8">
      <c r="B354" s="13"/>
      <c r="C354" s="90"/>
      <c r="D354" s="13">
        <v>61</v>
      </c>
      <c r="E354" s="13"/>
      <c r="F354" s="13">
        <v>79</v>
      </c>
      <c r="G354" s="13">
        <f t="shared" si="2"/>
        <v>18</v>
      </c>
      <c r="H354" s="5"/>
    </row>
    <row r="355" spans="2:8">
      <c r="B355" s="13"/>
      <c r="C355" s="90"/>
      <c r="D355" s="13">
        <v>58</v>
      </c>
      <c r="E355" s="13"/>
      <c r="F355" s="13">
        <v>57</v>
      </c>
      <c r="G355" s="13">
        <f t="shared" si="2"/>
        <v>-1</v>
      </c>
      <c r="H355" s="5"/>
    </row>
    <row r="356" spans="2:8">
      <c r="B356" s="13"/>
      <c r="C356" s="90"/>
      <c r="D356" s="13">
        <v>68</v>
      </c>
      <c r="E356" s="13"/>
      <c r="F356" s="13">
        <v>80</v>
      </c>
      <c r="G356" s="13">
        <f t="shared" si="2"/>
        <v>12</v>
      </c>
      <c r="H356" s="5"/>
    </row>
    <row r="357" spans="2:8">
      <c r="B357" s="13"/>
      <c r="C357" s="91"/>
      <c r="D357" s="13">
        <v>56</v>
      </c>
      <c r="E357" s="13"/>
      <c r="F357" s="13">
        <v>65</v>
      </c>
      <c r="G357" s="13">
        <f t="shared" si="2"/>
        <v>9</v>
      </c>
      <c r="H357" s="5"/>
    </row>
    <row r="358" spans="2:8">
      <c r="B358" s="13" t="s">
        <v>323</v>
      </c>
      <c r="C358" s="89" t="s">
        <v>293</v>
      </c>
      <c r="D358" s="13">
        <v>25</v>
      </c>
      <c r="E358" s="13">
        <v>19</v>
      </c>
      <c r="F358" s="13"/>
      <c r="G358" s="13">
        <f>E358-D358</f>
        <v>-6</v>
      </c>
      <c r="H358" s="5"/>
    </row>
    <row r="359" spans="2:8">
      <c r="B359" s="13"/>
      <c r="C359" s="90"/>
      <c r="D359" s="13">
        <v>17</v>
      </c>
      <c r="E359" s="13">
        <v>19</v>
      </c>
      <c r="F359" s="13"/>
      <c r="G359" s="13">
        <f>E359-D359</f>
        <v>2</v>
      </c>
      <c r="H359" s="5"/>
    </row>
    <row r="360" spans="2:8">
      <c r="B360" s="13"/>
      <c r="C360" s="90"/>
      <c r="D360" s="13">
        <v>20.7</v>
      </c>
      <c r="E360" s="13">
        <v>19</v>
      </c>
      <c r="F360" s="13"/>
      <c r="G360" s="13">
        <f>E360-D360</f>
        <v>-1.6999999999999993</v>
      </c>
      <c r="H360" s="5"/>
    </row>
    <row r="361" spans="2:8">
      <c r="B361" s="13"/>
      <c r="C361" s="90"/>
      <c r="D361" s="13">
        <v>13.8</v>
      </c>
      <c r="E361" s="13">
        <v>12</v>
      </c>
      <c r="F361" s="13"/>
      <c r="G361" s="13">
        <f>E361-D361</f>
        <v>-1.8000000000000007</v>
      </c>
      <c r="H361" s="5"/>
    </row>
    <row r="362" spans="2:8">
      <c r="B362" s="13"/>
      <c r="C362" s="91"/>
      <c r="D362" s="13">
        <v>13.55</v>
      </c>
      <c r="E362" s="13"/>
      <c r="F362" s="13"/>
      <c r="G362" s="13"/>
      <c r="H362" s="5"/>
    </row>
    <row r="363" spans="2:8">
      <c r="B363" s="13" t="s">
        <v>324</v>
      </c>
      <c r="C363" s="41"/>
      <c r="D363" s="13"/>
      <c r="E363" s="13">
        <v>9</v>
      </c>
      <c r="F363" s="13"/>
      <c r="G363" s="13">
        <f>E363-D362</f>
        <v>-4.5500000000000007</v>
      </c>
      <c r="H363" s="5"/>
    </row>
    <row r="364" spans="2:8">
      <c r="B364" s="13" t="s">
        <v>323</v>
      </c>
      <c r="C364" s="89" t="s">
        <v>157</v>
      </c>
      <c r="D364" s="13">
        <v>22.5</v>
      </c>
      <c r="E364" s="13"/>
      <c r="F364" s="13"/>
      <c r="G364" s="13"/>
      <c r="H364" s="5"/>
    </row>
    <row r="365" spans="2:8">
      <c r="B365" s="13" t="s">
        <v>324</v>
      </c>
      <c r="C365" s="90"/>
      <c r="D365" s="13"/>
      <c r="E365" s="13">
        <v>28</v>
      </c>
      <c r="F365" s="13"/>
      <c r="G365" s="13">
        <f>E365-D364</f>
        <v>5.5</v>
      </c>
      <c r="H365" s="5"/>
    </row>
    <row r="366" spans="2:8">
      <c r="B366" s="13"/>
      <c r="C366" s="91"/>
      <c r="D366" s="13">
        <v>22</v>
      </c>
      <c r="E366" s="13">
        <v>30</v>
      </c>
      <c r="F366" s="13"/>
      <c r="G366" s="13">
        <f>E366-D366</f>
        <v>8</v>
      </c>
      <c r="H366" s="5"/>
    </row>
    <row r="367" spans="2:8">
      <c r="B367" s="13"/>
      <c r="C367" s="13" t="s">
        <v>200</v>
      </c>
      <c r="D367" s="13">
        <v>31</v>
      </c>
      <c r="E367" s="13"/>
      <c r="F367" s="13">
        <v>22</v>
      </c>
      <c r="G367" s="13">
        <f>F367-D367</f>
        <v>-9</v>
      </c>
      <c r="H367" s="5"/>
    </row>
    <row r="368" spans="2:8">
      <c r="B368" s="13"/>
      <c r="C368" s="13"/>
      <c r="D368" s="13">
        <v>26</v>
      </c>
      <c r="E368" s="13"/>
      <c r="F368" s="13">
        <v>22</v>
      </c>
      <c r="G368" s="13">
        <f>F368-D368</f>
        <v>-4</v>
      </c>
      <c r="H368" s="5"/>
    </row>
    <row r="369" spans="2:8">
      <c r="B369" s="13"/>
      <c r="C369" s="13" t="s">
        <v>157</v>
      </c>
      <c r="D369" s="13">
        <v>28.5</v>
      </c>
      <c r="E369" s="13"/>
      <c r="F369" s="13"/>
      <c r="G369" s="13"/>
      <c r="H369" s="5"/>
    </row>
    <row r="370" spans="2:8">
      <c r="B370" s="13"/>
      <c r="C370" s="13"/>
      <c r="D370" s="13"/>
      <c r="E370" s="13">
        <v>37</v>
      </c>
      <c r="F370" s="13"/>
      <c r="G370" s="13">
        <f>E370-D369</f>
        <v>8.5</v>
      </c>
      <c r="H370" s="5"/>
    </row>
    <row r="371" spans="2:8">
      <c r="B371" s="13"/>
      <c r="C371" s="13" t="s">
        <v>156</v>
      </c>
      <c r="D371" s="13">
        <v>82.6</v>
      </c>
      <c r="E371" s="13"/>
      <c r="F371" s="13">
        <v>75</v>
      </c>
      <c r="G371" s="13">
        <f>F371-D371</f>
        <v>-7.5999999999999943</v>
      </c>
      <c r="H371" s="5"/>
    </row>
    <row r="372" spans="2:8">
      <c r="B372" s="13"/>
      <c r="C372" s="13"/>
      <c r="D372" s="13"/>
      <c r="E372" s="13"/>
      <c r="F372" s="13"/>
      <c r="G372" s="13"/>
      <c r="H372" s="5"/>
    </row>
    <row r="373" spans="2:8">
      <c r="B373" s="13"/>
      <c r="C373" s="13" t="s">
        <v>157</v>
      </c>
      <c r="D373" s="13">
        <v>21.75</v>
      </c>
      <c r="E373" s="13"/>
      <c r="F373" s="13"/>
      <c r="G373" s="13"/>
      <c r="H373" s="5"/>
    </row>
    <row r="374" spans="2:8">
      <c r="B374" s="13"/>
      <c r="C374" s="13"/>
      <c r="D374" s="13"/>
      <c r="E374" s="13"/>
      <c r="F374" s="13">
        <v>28</v>
      </c>
      <c r="G374" s="13">
        <f>F374-D373</f>
        <v>6.25</v>
      </c>
      <c r="H374" s="5"/>
    </row>
    <row r="375" spans="2:8">
      <c r="B375" s="13"/>
      <c r="C375" s="13" t="s">
        <v>200</v>
      </c>
      <c r="D375" s="13">
        <v>31</v>
      </c>
      <c r="E375" s="13">
        <v>29</v>
      </c>
      <c r="F375" s="13"/>
      <c r="G375" s="13">
        <f>E375-D375</f>
        <v>-2</v>
      </c>
      <c r="H375" s="5"/>
    </row>
    <row r="376" spans="2:8">
      <c r="B376" s="13"/>
      <c r="C376" s="13" t="s">
        <v>203</v>
      </c>
      <c r="D376" s="13">
        <v>51</v>
      </c>
      <c r="E376" s="13"/>
      <c r="F376" s="13">
        <v>44</v>
      </c>
      <c r="G376" s="13">
        <f>F376-D376</f>
        <v>-7</v>
      </c>
      <c r="H376" s="5"/>
    </row>
    <row r="377" spans="2:8">
      <c r="B377" s="13"/>
      <c r="C377" s="89" t="s">
        <v>157</v>
      </c>
      <c r="D377" s="13">
        <v>12.65</v>
      </c>
      <c r="E377" s="13"/>
      <c r="F377" s="13">
        <v>21</v>
      </c>
      <c r="G377" s="13">
        <f>F377-D377</f>
        <v>8.35</v>
      </c>
      <c r="H377" s="5"/>
    </row>
    <row r="378" spans="2:8">
      <c r="B378" s="13"/>
      <c r="C378" s="90"/>
      <c r="D378" s="13">
        <v>13</v>
      </c>
      <c r="E378" s="13"/>
      <c r="F378" s="13">
        <v>24</v>
      </c>
      <c r="G378" s="13">
        <f>F378-D378</f>
        <v>11</v>
      </c>
      <c r="H378" s="5"/>
    </row>
    <row r="379" spans="2:8">
      <c r="B379" s="13" t="s">
        <v>324</v>
      </c>
      <c r="C379" s="90"/>
      <c r="D379" s="13">
        <v>13</v>
      </c>
      <c r="E379" s="13"/>
      <c r="F379" s="13"/>
      <c r="G379" s="13"/>
      <c r="H379" s="5"/>
    </row>
    <row r="380" spans="2:8">
      <c r="B380" s="13" t="s">
        <v>326</v>
      </c>
      <c r="C380" s="91"/>
      <c r="D380" s="13"/>
      <c r="E380" s="13">
        <v>10</v>
      </c>
      <c r="F380" s="13"/>
      <c r="G380" s="13">
        <f>E380-D379</f>
        <v>-3</v>
      </c>
      <c r="H380" s="5"/>
    </row>
    <row r="381" spans="2:8">
      <c r="B381" s="13" t="s">
        <v>324</v>
      </c>
      <c r="C381" s="13" t="s">
        <v>200</v>
      </c>
      <c r="D381" s="13">
        <v>31.5</v>
      </c>
      <c r="E381" s="13">
        <v>22</v>
      </c>
      <c r="F381" s="13"/>
      <c r="G381" s="13">
        <f>E381-D381</f>
        <v>-9.5</v>
      </c>
      <c r="H381" s="5"/>
    </row>
    <row r="382" spans="2:8">
      <c r="B382" s="13" t="s">
        <v>326</v>
      </c>
      <c r="C382" s="13"/>
      <c r="D382" s="13">
        <v>24</v>
      </c>
      <c r="E382" s="13">
        <v>22</v>
      </c>
      <c r="F382" s="13"/>
      <c r="G382" s="13">
        <f>E382-D382</f>
        <v>-2</v>
      </c>
      <c r="H382" s="5"/>
    </row>
    <row r="383" spans="2:8">
      <c r="B383" s="13" t="s">
        <v>326</v>
      </c>
      <c r="C383" s="89" t="s">
        <v>157</v>
      </c>
      <c r="D383" s="13">
        <v>10.8</v>
      </c>
      <c r="E383" s="13"/>
      <c r="F383" s="13">
        <v>20.65</v>
      </c>
      <c r="G383" s="13">
        <f>F383-D383</f>
        <v>9.8499999999999979</v>
      </c>
      <c r="H383" s="5"/>
    </row>
    <row r="384" spans="2:8">
      <c r="B384" s="13"/>
      <c r="C384" s="90"/>
      <c r="D384" s="13">
        <v>9.8000000000000007</v>
      </c>
      <c r="E384" s="13"/>
      <c r="F384" s="13">
        <v>16.8</v>
      </c>
      <c r="G384" s="13">
        <f>F384-D384</f>
        <v>7</v>
      </c>
      <c r="H384" s="5"/>
    </row>
    <row r="385" spans="2:8">
      <c r="B385" s="13"/>
      <c r="C385" s="90"/>
      <c r="D385" s="13">
        <v>10</v>
      </c>
      <c r="E385" s="13"/>
      <c r="F385" s="13">
        <v>23</v>
      </c>
      <c r="G385" s="13">
        <f>F385-D385</f>
        <v>13</v>
      </c>
      <c r="H385" s="5"/>
    </row>
    <row r="386" spans="2:8">
      <c r="B386" s="13"/>
      <c r="C386" s="90"/>
      <c r="D386" s="13">
        <v>25.3</v>
      </c>
      <c r="E386" s="13"/>
      <c r="F386" s="13">
        <v>31</v>
      </c>
      <c r="G386" s="13">
        <f>F386-D386</f>
        <v>5.6999999999999993</v>
      </c>
      <c r="H386" s="5"/>
    </row>
    <row r="387" spans="2:8">
      <c r="B387" s="13"/>
      <c r="C387" s="90"/>
      <c r="D387" s="13">
        <v>26</v>
      </c>
      <c r="E387" s="13">
        <v>22</v>
      </c>
      <c r="F387" s="13"/>
      <c r="G387" s="13">
        <f>E387-D387</f>
        <v>-4</v>
      </c>
      <c r="H387" s="5"/>
    </row>
    <row r="388" spans="2:8">
      <c r="B388" s="13"/>
      <c r="C388" s="90"/>
      <c r="D388" s="13">
        <v>28</v>
      </c>
      <c r="E388" s="13">
        <v>22</v>
      </c>
      <c r="F388" s="13"/>
      <c r="G388" s="13">
        <f>E388-D388</f>
        <v>-6</v>
      </c>
      <c r="H388" s="5"/>
    </row>
    <row r="389" spans="2:8">
      <c r="B389" s="13"/>
      <c r="C389" s="90"/>
      <c r="D389" s="13">
        <v>21</v>
      </c>
      <c r="E389" s="13"/>
      <c r="F389" s="13">
        <v>29</v>
      </c>
      <c r="G389" s="13">
        <f>F389-D389</f>
        <v>8</v>
      </c>
      <c r="H389" s="5"/>
    </row>
    <row r="390" spans="2:8">
      <c r="B390" s="13"/>
      <c r="C390" s="90"/>
      <c r="D390" s="13">
        <v>24.6</v>
      </c>
      <c r="E390" s="13"/>
      <c r="F390" s="13">
        <v>32</v>
      </c>
      <c r="G390" s="13">
        <f>F390-D390</f>
        <v>7.3999999999999986</v>
      </c>
      <c r="H390" s="5"/>
    </row>
    <row r="391" spans="2:8">
      <c r="B391" s="13"/>
      <c r="C391" s="90"/>
      <c r="D391" s="13">
        <v>28.8</v>
      </c>
      <c r="E391" s="13"/>
      <c r="F391" s="13">
        <v>36.6</v>
      </c>
      <c r="G391" s="13">
        <f>F391-D391</f>
        <v>7.8000000000000007</v>
      </c>
      <c r="H391" s="5"/>
    </row>
    <row r="392" spans="2:8">
      <c r="B392" s="13"/>
      <c r="C392" s="90"/>
      <c r="D392" s="13">
        <v>31</v>
      </c>
      <c r="E392" s="13"/>
      <c r="F392" s="13">
        <v>37</v>
      </c>
      <c r="G392" s="13">
        <f>F392-D392</f>
        <v>6</v>
      </c>
      <c r="H392" s="5"/>
    </row>
    <row r="393" spans="2:8">
      <c r="B393" s="13"/>
      <c r="C393" s="91"/>
      <c r="D393" s="13">
        <v>34</v>
      </c>
      <c r="E393" s="13"/>
      <c r="F393" s="13">
        <v>43</v>
      </c>
      <c r="G393" s="13">
        <f>F393-D393</f>
        <v>9</v>
      </c>
      <c r="H393" s="5"/>
    </row>
    <row r="394" spans="2:8">
      <c r="B394" s="13" t="s">
        <v>326</v>
      </c>
      <c r="C394" s="89" t="s">
        <v>200</v>
      </c>
      <c r="D394" s="13">
        <v>15.25</v>
      </c>
      <c r="E394" s="13">
        <v>13.25</v>
      </c>
      <c r="F394" s="13"/>
      <c r="G394" s="13">
        <f>E394-D394</f>
        <v>-2</v>
      </c>
      <c r="H394" s="5"/>
    </row>
    <row r="395" spans="2:8">
      <c r="B395" s="13"/>
      <c r="C395" s="90"/>
      <c r="D395" s="13">
        <v>12.4</v>
      </c>
      <c r="E395" s="13">
        <v>8</v>
      </c>
      <c r="F395" s="13"/>
      <c r="G395" s="13">
        <f>E395-D395</f>
        <v>-4.4000000000000004</v>
      </c>
      <c r="H395" s="5"/>
    </row>
    <row r="396" spans="2:8">
      <c r="B396" s="13"/>
      <c r="C396" s="91"/>
      <c r="D396" s="13">
        <v>10</v>
      </c>
      <c r="E396" s="13">
        <v>8</v>
      </c>
      <c r="F396" s="13"/>
      <c r="G396" s="13">
        <f>E396-D396</f>
        <v>-2</v>
      </c>
      <c r="H396" s="5"/>
    </row>
    <row r="397" spans="2:8">
      <c r="B397" s="13" t="s">
        <v>326</v>
      </c>
      <c r="C397" s="89" t="s">
        <v>152</v>
      </c>
      <c r="D397" s="13">
        <v>18.8</v>
      </c>
      <c r="E397" s="13"/>
      <c r="F397" s="13">
        <v>29</v>
      </c>
      <c r="G397" s="13">
        <f>F397-D397</f>
        <v>10.199999999999999</v>
      </c>
      <c r="H397" s="5"/>
    </row>
    <row r="398" spans="2:8">
      <c r="B398" s="13"/>
      <c r="C398" s="91"/>
      <c r="D398" s="13">
        <v>21</v>
      </c>
      <c r="E398" s="13"/>
      <c r="F398" s="13"/>
      <c r="G398" s="13"/>
      <c r="H398" s="13" t="s">
        <v>13</v>
      </c>
    </row>
    <row r="399" spans="2:8">
      <c r="B399" s="13" t="s">
        <v>327</v>
      </c>
      <c r="C399" s="40"/>
      <c r="D399" s="13"/>
      <c r="E399" s="13"/>
      <c r="F399" s="13">
        <v>30</v>
      </c>
      <c r="G399" s="13"/>
      <c r="H399" s="13"/>
    </row>
    <row r="400" spans="2:8">
      <c r="B400" s="13" t="s">
        <v>326</v>
      </c>
      <c r="C400" s="89" t="s">
        <v>156</v>
      </c>
      <c r="D400" s="13">
        <v>18.350000000000001</v>
      </c>
      <c r="E400" s="13">
        <v>6.85</v>
      </c>
      <c r="F400" s="13"/>
      <c r="G400" s="13">
        <f>E400-D400</f>
        <v>-11.500000000000002</v>
      </c>
      <c r="H400" s="13" t="s">
        <v>13</v>
      </c>
    </row>
    <row r="401" spans="2:8">
      <c r="B401" s="13"/>
      <c r="C401" s="90"/>
      <c r="D401" s="13"/>
      <c r="E401" s="13"/>
      <c r="F401" s="13"/>
      <c r="G401" s="13"/>
      <c r="H401" s="13"/>
    </row>
    <row r="402" spans="2:8">
      <c r="B402" s="89" t="s">
        <v>327</v>
      </c>
      <c r="C402" s="91"/>
      <c r="D402" s="13">
        <v>10</v>
      </c>
      <c r="E402" s="13">
        <v>7</v>
      </c>
      <c r="F402" s="13"/>
      <c r="G402" s="13">
        <f>E402-D402</f>
        <v>-3</v>
      </c>
      <c r="H402" s="13" t="s">
        <v>13</v>
      </c>
    </row>
    <row r="403" spans="2:8">
      <c r="B403" s="90"/>
      <c r="C403" s="41" t="s">
        <v>156</v>
      </c>
      <c r="D403" s="13">
        <v>6</v>
      </c>
      <c r="E403" s="13"/>
      <c r="F403" s="13">
        <v>11</v>
      </c>
      <c r="G403" s="13">
        <f>F403-D403</f>
        <v>5</v>
      </c>
      <c r="H403" s="13"/>
    </row>
    <row r="404" spans="2:8">
      <c r="B404" s="90"/>
      <c r="C404" s="41"/>
      <c r="D404" s="13">
        <v>5.9</v>
      </c>
      <c r="E404" s="13"/>
      <c r="F404" s="13">
        <v>11</v>
      </c>
      <c r="G404" s="13">
        <f>F404-D404</f>
        <v>5.0999999999999996</v>
      </c>
      <c r="H404" s="13"/>
    </row>
    <row r="405" spans="2:8">
      <c r="B405" s="90"/>
      <c r="C405" s="41" t="s">
        <v>331</v>
      </c>
      <c r="D405" s="13">
        <v>69</v>
      </c>
      <c r="E405" s="13">
        <v>63.35</v>
      </c>
      <c r="F405" s="13"/>
      <c r="G405" s="13">
        <f>E405-D405</f>
        <v>-5.6499999999999986</v>
      </c>
      <c r="H405" s="13"/>
    </row>
    <row r="406" spans="2:8">
      <c r="B406" s="90"/>
      <c r="C406" s="41" t="s">
        <v>331</v>
      </c>
      <c r="D406" s="13">
        <v>62</v>
      </c>
      <c r="E406" s="13"/>
      <c r="F406" s="13">
        <v>78.5</v>
      </c>
      <c r="G406" s="13">
        <f>F406-D406</f>
        <v>16.5</v>
      </c>
      <c r="H406" s="13"/>
    </row>
    <row r="407" spans="2:8">
      <c r="B407" s="90"/>
      <c r="C407" s="89" t="s">
        <v>332</v>
      </c>
      <c r="D407" s="13">
        <v>94</v>
      </c>
      <c r="E407" s="13"/>
      <c r="F407" s="13">
        <v>100</v>
      </c>
      <c r="G407" s="13">
        <f>F407-D407</f>
        <v>6</v>
      </c>
      <c r="H407" s="13" t="s">
        <v>6</v>
      </c>
    </row>
    <row r="408" spans="2:8">
      <c r="B408" s="90"/>
      <c r="C408" s="90"/>
      <c r="D408" s="13">
        <v>92</v>
      </c>
      <c r="E408" s="13"/>
      <c r="F408" s="13">
        <v>101</v>
      </c>
      <c r="G408" s="13">
        <f>F408-D408</f>
        <v>9</v>
      </c>
      <c r="H408" s="5"/>
    </row>
    <row r="409" spans="2:8">
      <c r="B409" s="90"/>
      <c r="C409" s="90"/>
      <c r="D409" s="13">
        <v>108</v>
      </c>
      <c r="E409" s="13"/>
      <c r="F409" s="13">
        <v>115.4</v>
      </c>
      <c r="G409" s="13">
        <f>F409-D409</f>
        <v>7.4000000000000057</v>
      </c>
      <c r="H409" s="5"/>
    </row>
    <row r="410" spans="2:8">
      <c r="B410" s="90"/>
      <c r="C410" s="90"/>
      <c r="D410" s="13">
        <v>110</v>
      </c>
      <c r="E410" s="13"/>
      <c r="F410" s="13">
        <v>115.35</v>
      </c>
      <c r="G410" s="13">
        <f>F410-D410</f>
        <v>5.3499999999999943</v>
      </c>
      <c r="H410" s="5"/>
    </row>
    <row r="411" spans="2:8">
      <c r="B411" s="90"/>
      <c r="C411" s="90"/>
      <c r="D411" s="13">
        <v>112</v>
      </c>
      <c r="E411" s="13">
        <v>109</v>
      </c>
      <c r="F411" s="13"/>
      <c r="G411" s="13">
        <f>E411-D411</f>
        <v>-3</v>
      </c>
      <c r="H411" s="5"/>
    </row>
    <row r="412" spans="2:8">
      <c r="B412" s="90"/>
      <c r="C412" s="90"/>
      <c r="D412" s="13">
        <v>106</v>
      </c>
      <c r="E412" s="13">
        <v>100</v>
      </c>
      <c r="F412" s="13"/>
      <c r="G412" s="13">
        <f>E412-D412</f>
        <v>-6</v>
      </c>
      <c r="H412" s="5"/>
    </row>
    <row r="413" spans="2:8">
      <c r="B413" s="90"/>
      <c r="C413" s="91"/>
      <c r="D413" s="13">
        <v>96.5</v>
      </c>
      <c r="E413" s="13">
        <v>90</v>
      </c>
      <c r="F413" s="13"/>
      <c r="G413" s="13"/>
      <c r="H413" s="5"/>
    </row>
    <row r="414" spans="2:8">
      <c r="B414" s="90"/>
      <c r="C414" s="89" t="s">
        <v>331</v>
      </c>
      <c r="D414" s="13">
        <v>70.599999999999994</v>
      </c>
      <c r="E414" s="13">
        <v>63</v>
      </c>
      <c r="F414" s="13"/>
      <c r="G414" s="13">
        <f>E414-D414</f>
        <v>-7.5999999999999943</v>
      </c>
      <c r="H414" s="5"/>
    </row>
    <row r="415" spans="2:8">
      <c r="B415" s="90"/>
      <c r="C415" s="90"/>
      <c r="D415" s="13">
        <v>67</v>
      </c>
      <c r="E415" s="13"/>
      <c r="F415" s="13">
        <v>74</v>
      </c>
      <c r="G415" s="13">
        <f>F415-D415</f>
        <v>7</v>
      </c>
      <c r="H415" s="5"/>
    </row>
    <row r="416" spans="2:8">
      <c r="B416" s="91"/>
      <c r="C416" s="91"/>
      <c r="D416" s="13">
        <v>79</v>
      </c>
      <c r="E416" s="13">
        <v>74</v>
      </c>
      <c r="F416" s="13"/>
      <c r="G416" s="13">
        <f>E416-D416</f>
        <v>-5</v>
      </c>
      <c r="H416" s="5"/>
    </row>
    <row r="417" spans="2:8">
      <c r="B417" s="13" t="s">
        <v>329</v>
      </c>
      <c r="C417" s="89" t="s">
        <v>331</v>
      </c>
      <c r="D417" s="13">
        <v>84.3</v>
      </c>
      <c r="E417" s="13"/>
      <c r="F417" s="13">
        <v>94</v>
      </c>
      <c r="G417" s="13">
        <f>F417-D417</f>
        <v>9.7000000000000028</v>
      </c>
      <c r="H417" s="5"/>
    </row>
    <row r="418" spans="2:8">
      <c r="B418" s="13"/>
      <c r="C418" s="90"/>
      <c r="D418" s="13">
        <v>85</v>
      </c>
      <c r="E418" s="13"/>
      <c r="F418" s="13">
        <v>96</v>
      </c>
      <c r="G418" s="13"/>
      <c r="H418" s="5"/>
    </row>
    <row r="419" spans="2:8">
      <c r="B419" s="13"/>
      <c r="C419" s="90"/>
      <c r="D419" s="13">
        <v>94</v>
      </c>
      <c r="E419" s="13"/>
      <c r="F419" s="13">
        <v>102.5</v>
      </c>
      <c r="G419" s="13">
        <f>F419-D419</f>
        <v>8.5</v>
      </c>
      <c r="H419" s="5"/>
    </row>
    <row r="420" spans="2:8">
      <c r="B420" s="13"/>
      <c r="C420" s="91"/>
      <c r="D420" s="13">
        <v>97</v>
      </c>
      <c r="E420" s="13">
        <v>86</v>
      </c>
      <c r="F420" s="13"/>
      <c r="G420" s="13">
        <f>E420-D420</f>
        <v>-11</v>
      </c>
      <c r="H420" s="5"/>
    </row>
    <row r="421" spans="2:8">
      <c r="B421" s="13"/>
      <c r="C421" s="89" t="s">
        <v>332</v>
      </c>
      <c r="D421" s="13">
        <v>76</v>
      </c>
      <c r="E421" s="13">
        <v>70</v>
      </c>
      <c r="F421" s="13"/>
      <c r="G421" s="13">
        <f>E421-D421</f>
        <v>-6</v>
      </c>
      <c r="H421" s="5"/>
    </row>
    <row r="422" spans="2:8">
      <c r="B422" s="13"/>
      <c r="C422" s="90"/>
      <c r="D422" s="13">
        <v>62</v>
      </c>
      <c r="E422" s="13"/>
      <c r="F422" s="13">
        <v>68</v>
      </c>
      <c r="G422" s="13">
        <f>F422-D422</f>
        <v>6</v>
      </c>
      <c r="H422" s="5"/>
    </row>
    <row r="423" spans="2:8">
      <c r="B423" s="13"/>
      <c r="C423" s="90"/>
      <c r="D423" s="13">
        <v>72</v>
      </c>
      <c r="E423" s="13"/>
      <c r="F423" s="13">
        <v>84.6</v>
      </c>
      <c r="G423" s="13">
        <f>F423-D423</f>
        <v>12.599999999999994</v>
      </c>
      <c r="H423" s="5"/>
    </row>
    <row r="424" spans="2:8">
      <c r="B424" s="13"/>
      <c r="C424" s="91"/>
      <c r="D424" s="13">
        <v>74</v>
      </c>
      <c r="E424" s="13"/>
      <c r="F424" s="13">
        <v>88</v>
      </c>
      <c r="G424" s="13">
        <f>F424-D424</f>
        <v>14</v>
      </c>
      <c r="H424" s="5"/>
    </row>
    <row r="425" spans="2:8">
      <c r="B425" s="13"/>
      <c r="C425" s="1"/>
      <c r="D425" s="13"/>
      <c r="E425" s="5" t="s">
        <v>44</v>
      </c>
      <c r="F425" s="13"/>
      <c r="G425" s="5">
        <f>SUM(G260:G424)</f>
        <v>563.35000000000014</v>
      </c>
      <c r="H425" s="5">
        <f>G425*75</f>
        <v>42251.250000000007</v>
      </c>
    </row>
    <row r="428" spans="2:8">
      <c r="B428" s="5" t="s">
        <v>334</v>
      </c>
      <c r="C428" s="5">
        <v>2017</v>
      </c>
      <c r="D428" s="13"/>
      <c r="E428" s="13"/>
      <c r="F428" s="13"/>
      <c r="G428" s="13"/>
      <c r="H428" s="13"/>
    </row>
    <row r="429" spans="2:8">
      <c r="B429" s="13"/>
      <c r="C429" s="13"/>
      <c r="D429" s="13"/>
      <c r="E429" s="20"/>
      <c r="F429" s="20"/>
      <c r="G429" s="20" t="s">
        <v>4</v>
      </c>
      <c r="H429" s="21" t="s">
        <v>9</v>
      </c>
    </row>
    <row r="430" spans="2:8">
      <c r="B430" s="2" t="s">
        <v>0</v>
      </c>
      <c r="C430" s="2" t="s">
        <v>1</v>
      </c>
      <c r="D430" s="2" t="s">
        <v>10</v>
      </c>
      <c r="E430" s="2" t="s">
        <v>7</v>
      </c>
      <c r="F430" s="2" t="s">
        <v>11</v>
      </c>
      <c r="G430" s="2" t="s">
        <v>12</v>
      </c>
      <c r="H430" s="22"/>
    </row>
    <row r="431" spans="2:8">
      <c r="B431" s="1" t="s">
        <v>335</v>
      </c>
      <c r="C431" s="1" t="s">
        <v>200</v>
      </c>
      <c r="D431" s="13">
        <v>92</v>
      </c>
      <c r="E431" s="13">
        <v>88.6</v>
      </c>
      <c r="F431" s="13"/>
      <c r="G431" s="13">
        <f>E431-D431</f>
        <v>-3.4000000000000057</v>
      </c>
      <c r="H431" s="13"/>
    </row>
    <row r="432" spans="2:8">
      <c r="B432" s="13"/>
      <c r="C432" s="1" t="s">
        <v>152</v>
      </c>
      <c r="D432" s="13">
        <v>51</v>
      </c>
      <c r="E432" s="13">
        <v>58</v>
      </c>
      <c r="F432" s="13"/>
      <c r="G432" s="13">
        <f>D432-E432</f>
        <v>-7</v>
      </c>
      <c r="H432" s="13"/>
    </row>
    <row r="433" spans="2:8">
      <c r="B433" s="13"/>
      <c r="C433" s="1" t="s">
        <v>200</v>
      </c>
      <c r="D433" s="13">
        <v>94</v>
      </c>
      <c r="E433" s="13">
        <v>92</v>
      </c>
      <c r="F433" s="13"/>
      <c r="G433" s="13">
        <f>E433-D433</f>
        <v>-2</v>
      </c>
      <c r="H433" s="13"/>
    </row>
    <row r="434" spans="2:8">
      <c r="B434" s="13"/>
      <c r="C434" s="1" t="s">
        <v>152</v>
      </c>
      <c r="D434" s="14">
        <v>64</v>
      </c>
      <c r="E434" s="13"/>
      <c r="F434" s="13">
        <v>68</v>
      </c>
      <c r="G434" s="13">
        <f>F434-D434</f>
        <v>4</v>
      </c>
      <c r="H434" s="13"/>
    </row>
    <row r="435" spans="2:8">
      <c r="B435" s="13"/>
      <c r="C435" s="1" t="s">
        <v>293</v>
      </c>
      <c r="D435" s="14">
        <v>44</v>
      </c>
      <c r="E435" s="13"/>
      <c r="F435" s="13">
        <v>52</v>
      </c>
      <c r="G435" s="13">
        <f>F435-D435</f>
        <v>8</v>
      </c>
      <c r="H435" s="13"/>
    </row>
    <row r="436" spans="2:8">
      <c r="B436" s="13" t="s">
        <v>335</v>
      </c>
      <c r="C436" s="13" t="s">
        <v>293</v>
      </c>
      <c r="D436" s="14">
        <v>44.2</v>
      </c>
      <c r="E436" s="13"/>
      <c r="F436" s="13"/>
      <c r="G436" s="13"/>
      <c r="H436" s="13" t="s">
        <v>13</v>
      </c>
    </row>
    <row r="437" spans="2:8">
      <c r="B437" s="13" t="s">
        <v>336</v>
      </c>
      <c r="C437" s="13" t="s">
        <v>293</v>
      </c>
      <c r="D437" s="14"/>
      <c r="E437" s="13"/>
      <c r="F437" s="13">
        <v>59</v>
      </c>
      <c r="G437" s="13">
        <f>F437-D436</f>
        <v>14.799999999999997</v>
      </c>
      <c r="H437" s="13"/>
    </row>
    <row r="438" spans="2:8">
      <c r="B438" s="13"/>
      <c r="C438" s="13"/>
      <c r="D438" s="14">
        <v>61</v>
      </c>
      <c r="E438" s="13"/>
      <c r="F438" s="13">
        <v>66</v>
      </c>
      <c r="G438" s="13">
        <f>F438-D438</f>
        <v>5</v>
      </c>
      <c r="H438" s="13"/>
    </row>
    <row r="439" spans="2:8">
      <c r="B439" s="13"/>
      <c r="C439" s="13"/>
      <c r="D439" s="14">
        <v>61</v>
      </c>
      <c r="E439" s="13"/>
      <c r="F439" s="13">
        <v>68</v>
      </c>
      <c r="G439" s="13">
        <f>F439-D439</f>
        <v>7</v>
      </c>
      <c r="H439" s="13"/>
    </row>
    <row r="440" spans="2:8">
      <c r="B440" s="13" t="s">
        <v>336</v>
      </c>
      <c r="C440" s="13" t="s">
        <v>337</v>
      </c>
      <c r="D440" s="14">
        <v>48.75</v>
      </c>
      <c r="E440" s="13"/>
      <c r="F440" s="13"/>
      <c r="G440" s="13"/>
      <c r="H440" s="13" t="s">
        <v>13</v>
      </c>
    </row>
    <row r="441" spans="2:8">
      <c r="B441" s="13" t="s">
        <v>338</v>
      </c>
      <c r="C441" s="13"/>
      <c r="D441" s="14"/>
      <c r="E441" s="13">
        <v>33</v>
      </c>
      <c r="F441" s="13"/>
      <c r="G441" s="13">
        <f>E441-D440</f>
        <v>-15.75</v>
      </c>
      <c r="H441" s="13"/>
    </row>
    <row r="442" spans="2:8">
      <c r="B442" s="13" t="s">
        <v>336</v>
      </c>
      <c r="C442" s="13"/>
      <c r="D442" s="14">
        <v>41.8</v>
      </c>
      <c r="E442" s="13"/>
      <c r="F442" s="13"/>
      <c r="G442" s="13"/>
      <c r="H442" s="13" t="s">
        <v>13</v>
      </c>
    </row>
    <row r="443" spans="2:8">
      <c r="B443" s="13" t="s">
        <v>339</v>
      </c>
      <c r="C443" s="13"/>
      <c r="D443" s="14"/>
      <c r="E443" s="13">
        <v>31</v>
      </c>
      <c r="F443" s="13"/>
      <c r="G443" s="13">
        <f>E443-D442</f>
        <v>-10.799999999999997</v>
      </c>
      <c r="H443" s="13"/>
    </row>
    <row r="444" spans="2:8">
      <c r="B444" s="13" t="s">
        <v>336</v>
      </c>
      <c r="C444" s="13" t="s">
        <v>293</v>
      </c>
      <c r="D444" s="14">
        <v>61</v>
      </c>
      <c r="E444" s="13"/>
      <c r="F444" s="13"/>
      <c r="G444" s="13"/>
      <c r="H444" s="13" t="s">
        <v>13</v>
      </c>
    </row>
    <row r="445" spans="2:8">
      <c r="B445" s="13" t="s">
        <v>338</v>
      </c>
      <c r="C445" s="13"/>
      <c r="D445" s="14"/>
      <c r="E445" s="13"/>
      <c r="F445" s="13">
        <v>74</v>
      </c>
      <c r="G445" s="13">
        <f>F445-D444</f>
        <v>13</v>
      </c>
      <c r="H445" s="13"/>
    </row>
    <row r="446" spans="2:8">
      <c r="B446" s="13" t="s">
        <v>339</v>
      </c>
      <c r="C446" s="13" t="s">
        <v>293</v>
      </c>
      <c r="D446" s="14">
        <v>68</v>
      </c>
      <c r="E446" s="13"/>
      <c r="F446" s="13">
        <v>91</v>
      </c>
      <c r="G446" s="13">
        <f>F446-D446</f>
        <v>23</v>
      </c>
      <c r="H446" s="13"/>
    </row>
    <row r="447" spans="2:8">
      <c r="B447" s="13" t="s">
        <v>339</v>
      </c>
      <c r="C447" s="13" t="s">
        <v>293</v>
      </c>
      <c r="D447" s="14">
        <v>75</v>
      </c>
      <c r="E447" s="13"/>
      <c r="F447" s="13"/>
      <c r="G447" s="13"/>
      <c r="H447" s="13" t="s">
        <v>13</v>
      </c>
    </row>
    <row r="448" spans="2:8">
      <c r="B448" s="13" t="s">
        <v>340</v>
      </c>
      <c r="C448" s="13"/>
      <c r="D448" s="14"/>
      <c r="E448" s="13"/>
      <c r="F448" s="13">
        <v>96</v>
      </c>
      <c r="G448" s="13">
        <f>F448-D447</f>
        <v>21</v>
      </c>
      <c r="H448" s="13"/>
    </row>
    <row r="449" spans="2:8">
      <c r="B449" s="13" t="s">
        <v>340</v>
      </c>
      <c r="C449" s="13"/>
      <c r="D449" s="14">
        <v>80</v>
      </c>
      <c r="E449" s="13"/>
      <c r="F449" s="13">
        <v>102</v>
      </c>
      <c r="G449" s="13">
        <f>F449-D449</f>
        <v>22</v>
      </c>
      <c r="H449" s="13"/>
    </row>
    <row r="450" spans="2:8">
      <c r="B450" s="13" t="s">
        <v>340</v>
      </c>
      <c r="C450" s="13" t="s">
        <v>203</v>
      </c>
      <c r="D450" s="14">
        <v>50</v>
      </c>
      <c r="E450" s="13"/>
      <c r="F450" s="13"/>
      <c r="G450" s="13"/>
      <c r="H450" s="13" t="s">
        <v>13</v>
      </c>
    </row>
    <row r="451" spans="2:8">
      <c r="B451" s="13" t="s">
        <v>341</v>
      </c>
      <c r="C451" s="13"/>
      <c r="D451" s="14"/>
      <c r="E451" s="13">
        <v>41</v>
      </c>
      <c r="F451" s="13"/>
      <c r="G451" s="13">
        <f>E451-D450</f>
        <v>-9</v>
      </c>
      <c r="H451" s="13"/>
    </row>
    <row r="452" spans="2:8">
      <c r="B452" s="13" t="s">
        <v>340</v>
      </c>
      <c r="C452" s="13" t="s">
        <v>309</v>
      </c>
      <c r="D452" s="14">
        <v>29.8</v>
      </c>
      <c r="E452" s="13"/>
      <c r="F452" s="13"/>
      <c r="G452" s="13"/>
      <c r="H452" s="13" t="s">
        <v>13</v>
      </c>
    </row>
    <row r="453" spans="2:8">
      <c r="B453" s="13" t="s">
        <v>341</v>
      </c>
      <c r="C453" s="13"/>
      <c r="D453" s="14"/>
      <c r="E453" s="13">
        <v>30</v>
      </c>
      <c r="F453" s="13"/>
      <c r="G453" s="13">
        <f>E453-D452</f>
        <v>0.19999999999999929</v>
      </c>
      <c r="H453" s="13"/>
    </row>
    <row r="454" spans="2:8">
      <c r="B454" s="13" t="s">
        <v>341</v>
      </c>
      <c r="C454" s="13" t="s">
        <v>293</v>
      </c>
      <c r="D454" s="14">
        <v>102.8</v>
      </c>
      <c r="E454" s="13">
        <v>93</v>
      </c>
      <c r="F454" s="13"/>
      <c r="G454" s="13">
        <f>E454-D454</f>
        <v>-9.7999999999999972</v>
      </c>
      <c r="H454" s="13"/>
    </row>
    <row r="455" spans="2:8">
      <c r="B455" s="13"/>
      <c r="C455" s="13" t="s">
        <v>203</v>
      </c>
      <c r="D455" s="14">
        <v>45.5</v>
      </c>
      <c r="E455" s="13">
        <v>42.3</v>
      </c>
      <c r="F455" s="13"/>
      <c r="G455" s="13">
        <f>E455-D455</f>
        <v>-3.2000000000000028</v>
      </c>
      <c r="H455" s="13"/>
    </row>
    <row r="456" spans="2:8">
      <c r="B456" s="13" t="s">
        <v>341</v>
      </c>
      <c r="C456" s="13" t="s">
        <v>293</v>
      </c>
      <c r="D456" s="14">
        <v>94.6</v>
      </c>
      <c r="E456" s="13"/>
      <c r="F456" s="13"/>
      <c r="G456" s="13"/>
      <c r="H456" s="13" t="s">
        <v>13</v>
      </c>
    </row>
    <row r="457" spans="2:8">
      <c r="B457" s="13" t="s">
        <v>342</v>
      </c>
      <c r="C457" s="13"/>
      <c r="D457" s="14"/>
      <c r="E457" s="13"/>
      <c r="F457" s="13">
        <v>126</v>
      </c>
      <c r="G457" s="13">
        <f>F457-D456</f>
        <v>31.400000000000006</v>
      </c>
      <c r="H457" s="13"/>
    </row>
    <row r="458" spans="2:8">
      <c r="B458" s="13" t="s">
        <v>342</v>
      </c>
      <c r="C458" s="13" t="s">
        <v>310</v>
      </c>
      <c r="D458" s="14">
        <v>85.5</v>
      </c>
      <c r="E458" s="13"/>
      <c r="F458" s="13">
        <v>100.3</v>
      </c>
      <c r="G458" s="13">
        <f>F458-D458</f>
        <v>14.799999999999997</v>
      </c>
      <c r="H458" s="13"/>
    </row>
    <row r="459" spans="2:8">
      <c r="B459" s="13"/>
      <c r="C459" s="13" t="s">
        <v>293</v>
      </c>
      <c r="D459" s="14">
        <v>109.8</v>
      </c>
      <c r="E459" s="13">
        <v>101</v>
      </c>
      <c r="F459" s="13"/>
      <c r="G459" s="13">
        <f>E459-D459</f>
        <v>-8.7999999999999972</v>
      </c>
      <c r="H459" s="13"/>
    </row>
    <row r="460" spans="2:8">
      <c r="B460" s="13"/>
      <c r="C460" s="13" t="s">
        <v>310</v>
      </c>
      <c r="D460" s="14">
        <v>106</v>
      </c>
      <c r="E460" s="13"/>
      <c r="F460" s="13">
        <v>113</v>
      </c>
      <c r="G460" s="13">
        <f t="shared" ref="G460:G468" si="3">F460-D460</f>
        <v>7</v>
      </c>
      <c r="H460" s="13"/>
    </row>
    <row r="461" spans="2:8">
      <c r="B461" s="13"/>
      <c r="C461" s="13"/>
      <c r="D461" s="14">
        <v>106.5</v>
      </c>
      <c r="E461" s="13"/>
      <c r="F461" s="13">
        <v>129.4</v>
      </c>
      <c r="G461" s="13">
        <f t="shared" si="3"/>
        <v>22.900000000000006</v>
      </c>
      <c r="H461" s="13"/>
    </row>
    <row r="462" spans="2:8">
      <c r="B462" s="13"/>
      <c r="C462" s="13"/>
      <c r="D462" s="14">
        <v>131</v>
      </c>
      <c r="E462" s="13"/>
      <c r="F462" s="13">
        <v>138</v>
      </c>
      <c r="G462" s="13">
        <f t="shared" si="3"/>
        <v>7</v>
      </c>
      <c r="H462" s="13"/>
    </row>
    <row r="463" spans="2:8">
      <c r="B463" s="13"/>
      <c r="C463" s="13"/>
      <c r="D463" s="14">
        <v>129</v>
      </c>
      <c r="E463" s="13"/>
      <c r="F463" s="13">
        <v>150</v>
      </c>
      <c r="G463" s="13">
        <f t="shared" si="3"/>
        <v>21</v>
      </c>
      <c r="H463" s="13"/>
    </row>
    <row r="464" spans="2:8">
      <c r="B464" s="13"/>
      <c r="C464" s="13"/>
      <c r="D464" s="14">
        <v>152</v>
      </c>
      <c r="E464" s="13"/>
      <c r="F464" s="13">
        <v>158</v>
      </c>
      <c r="G464" s="13">
        <f t="shared" si="3"/>
        <v>6</v>
      </c>
      <c r="H464" s="13"/>
    </row>
    <row r="465" spans="2:8">
      <c r="B465" s="13"/>
      <c r="C465" s="13" t="s">
        <v>293</v>
      </c>
      <c r="D465" s="14">
        <v>75</v>
      </c>
      <c r="E465" s="13"/>
      <c r="F465" s="13">
        <v>78</v>
      </c>
      <c r="G465" s="13">
        <f t="shared" si="3"/>
        <v>3</v>
      </c>
      <c r="H465" s="13"/>
    </row>
    <row r="466" spans="2:8">
      <c r="B466" s="13"/>
      <c r="C466" s="13" t="s">
        <v>310</v>
      </c>
      <c r="D466" s="14">
        <v>141</v>
      </c>
      <c r="E466" s="13"/>
      <c r="F466" s="13">
        <v>143</v>
      </c>
      <c r="G466" s="13">
        <f t="shared" si="3"/>
        <v>2</v>
      </c>
      <c r="H466" s="13"/>
    </row>
    <row r="467" spans="2:8">
      <c r="B467" s="13"/>
      <c r="C467" s="13"/>
      <c r="D467" s="14">
        <v>133</v>
      </c>
      <c r="E467" s="13"/>
      <c r="F467" s="13">
        <v>139</v>
      </c>
      <c r="G467" s="13">
        <f t="shared" si="3"/>
        <v>6</v>
      </c>
      <c r="H467" s="13"/>
    </row>
    <row r="468" spans="2:8">
      <c r="B468" s="1" t="s">
        <v>343</v>
      </c>
      <c r="C468" s="1" t="s">
        <v>310</v>
      </c>
      <c r="D468" s="14">
        <v>117</v>
      </c>
      <c r="E468" s="13"/>
      <c r="F468" s="13">
        <v>130.5</v>
      </c>
      <c r="G468" s="13">
        <f t="shared" si="3"/>
        <v>13.5</v>
      </c>
      <c r="H468" s="13"/>
    </row>
    <row r="469" spans="2:8">
      <c r="B469" s="13"/>
      <c r="C469" s="1" t="s">
        <v>310</v>
      </c>
      <c r="D469" s="14">
        <v>122</v>
      </c>
      <c r="E469" s="13">
        <v>93</v>
      </c>
      <c r="F469" s="13"/>
      <c r="G469" s="13">
        <f>E469-D469</f>
        <v>-29</v>
      </c>
      <c r="H469" s="13"/>
    </row>
    <row r="470" spans="2:8">
      <c r="B470" s="13"/>
      <c r="C470" s="13"/>
      <c r="D470" s="14">
        <v>113</v>
      </c>
      <c r="E470" s="13">
        <v>93</v>
      </c>
      <c r="F470" s="13"/>
      <c r="G470" s="13">
        <f>E470-D470</f>
        <v>-20</v>
      </c>
      <c r="H470" s="1"/>
    </row>
    <row r="471" spans="2:8">
      <c r="B471" s="13"/>
      <c r="C471" s="13"/>
      <c r="D471" s="14">
        <v>105</v>
      </c>
      <c r="E471" s="13">
        <v>93</v>
      </c>
      <c r="F471" s="13"/>
      <c r="G471" s="13">
        <f>E471-D471</f>
        <v>-12</v>
      </c>
      <c r="H471" s="1"/>
    </row>
    <row r="472" spans="2:8">
      <c r="B472" s="13"/>
      <c r="C472" s="1" t="s">
        <v>293</v>
      </c>
      <c r="D472" s="14">
        <v>96</v>
      </c>
      <c r="E472" s="13">
        <v>91</v>
      </c>
      <c r="F472" s="13"/>
      <c r="G472" s="13">
        <f>E472-D472</f>
        <v>-5</v>
      </c>
      <c r="H472" s="1"/>
    </row>
    <row r="473" spans="2:8">
      <c r="B473" s="13" t="s">
        <v>343</v>
      </c>
      <c r="C473" s="13" t="s">
        <v>310</v>
      </c>
      <c r="D473" s="14">
        <v>86</v>
      </c>
      <c r="E473" s="13"/>
      <c r="F473" s="13"/>
      <c r="G473" s="13"/>
      <c r="H473" s="13" t="s">
        <v>13</v>
      </c>
    </row>
    <row r="474" spans="2:8">
      <c r="B474" s="1" t="s">
        <v>344</v>
      </c>
      <c r="C474" s="13" t="s">
        <v>310</v>
      </c>
      <c r="D474" s="14"/>
      <c r="E474" s="13">
        <v>41</v>
      </c>
      <c r="F474" s="13"/>
      <c r="G474" s="13">
        <f>E474-D473</f>
        <v>-45</v>
      </c>
      <c r="H474" s="1"/>
    </row>
    <row r="475" spans="2:8">
      <c r="B475" s="13"/>
      <c r="C475" s="13" t="s">
        <v>310</v>
      </c>
      <c r="D475" s="14">
        <v>57</v>
      </c>
      <c r="E475" s="13">
        <v>41</v>
      </c>
      <c r="F475" s="13"/>
      <c r="G475" s="13">
        <f>E475-D475</f>
        <v>-16</v>
      </c>
      <c r="H475" s="1"/>
    </row>
    <row r="476" spans="2:8">
      <c r="B476" s="1" t="s">
        <v>344</v>
      </c>
      <c r="C476" s="1" t="s">
        <v>345</v>
      </c>
      <c r="D476" s="14">
        <v>62</v>
      </c>
      <c r="E476" s="13"/>
      <c r="F476" s="13">
        <v>64</v>
      </c>
      <c r="G476" s="13">
        <f>F476-D476</f>
        <v>2</v>
      </c>
      <c r="H476" s="1"/>
    </row>
    <row r="477" spans="2:8">
      <c r="B477" s="1" t="s">
        <v>346</v>
      </c>
      <c r="C477" s="1" t="s">
        <v>310</v>
      </c>
      <c r="D477" s="14">
        <v>30.5</v>
      </c>
      <c r="E477" s="13"/>
      <c r="F477" s="13"/>
      <c r="G477" s="13"/>
      <c r="H477" s="1"/>
    </row>
    <row r="478" spans="2:8">
      <c r="B478" s="1"/>
      <c r="C478" s="1"/>
      <c r="D478" s="14"/>
      <c r="E478" s="13"/>
      <c r="F478" s="13">
        <v>40.4</v>
      </c>
      <c r="G478" s="13">
        <f>F478-D477</f>
        <v>9.8999999999999986</v>
      </c>
      <c r="H478" s="1"/>
    </row>
    <row r="479" spans="2:8">
      <c r="B479" s="1" t="s">
        <v>346</v>
      </c>
      <c r="C479" s="92" t="s">
        <v>345</v>
      </c>
      <c r="D479" s="14">
        <v>91</v>
      </c>
      <c r="E479" s="13"/>
      <c r="F479" s="13">
        <v>99.8</v>
      </c>
      <c r="G479" s="13">
        <f>F479-D479</f>
        <v>8.7999999999999972</v>
      </c>
      <c r="H479" s="1"/>
    </row>
    <row r="480" spans="2:8">
      <c r="B480" s="1"/>
      <c r="C480" s="93"/>
      <c r="D480" s="14">
        <v>90</v>
      </c>
      <c r="E480" s="13">
        <v>82</v>
      </c>
      <c r="F480" s="13"/>
      <c r="G480" s="13">
        <f>E480-D480</f>
        <v>-8</v>
      </c>
      <c r="H480" s="1"/>
    </row>
    <row r="481" spans="2:8">
      <c r="B481" s="1"/>
      <c r="C481" s="93"/>
      <c r="D481" s="14">
        <v>85</v>
      </c>
      <c r="E481" s="13"/>
      <c r="F481" s="13">
        <v>95.25</v>
      </c>
      <c r="G481" s="13">
        <f>F481-D481</f>
        <v>10.25</v>
      </c>
      <c r="H481" s="1"/>
    </row>
    <row r="482" spans="2:8">
      <c r="B482" s="1"/>
      <c r="C482" s="93"/>
      <c r="D482" s="14">
        <v>73</v>
      </c>
      <c r="E482" s="13"/>
      <c r="F482" s="13">
        <v>99.5</v>
      </c>
      <c r="G482" s="13">
        <f>F482-D482</f>
        <v>26.5</v>
      </c>
      <c r="H482" s="1"/>
    </row>
    <row r="483" spans="2:8">
      <c r="B483" s="1"/>
      <c r="C483" s="93"/>
      <c r="D483" s="14">
        <v>75</v>
      </c>
      <c r="E483" s="13"/>
      <c r="F483" s="13">
        <v>81</v>
      </c>
      <c r="G483" s="13">
        <f>F483-D483</f>
        <v>6</v>
      </c>
      <c r="H483" s="1"/>
    </row>
    <row r="484" spans="2:8">
      <c r="B484" s="1"/>
      <c r="C484" s="94"/>
      <c r="D484" s="14">
        <v>96</v>
      </c>
      <c r="E484" s="13"/>
      <c r="F484" s="13">
        <v>99.5</v>
      </c>
      <c r="G484" s="13">
        <f>F484-D484</f>
        <v>3.5</v>
      </c>
      <c r="H484" s="1"/>
    </row>
    <row r="485" spans="2:8">
      <c r="B485" s="1" t="s">
        <v>346</v>
      </c>
      <c r="C485" s="1" t="s">
        <v>347</v>
      </c>
      <c r="D485" s="14">
        <v>59.5</v>
      </c>
      <c r="E485" s="13"/>
      <c r="F485" s="13"/>
      <c r="G485" s="13"/>
      <c r="H485" s="1" t="s">
        <v>13</v>
      </c>
    </row>
    <row r="486" spans="2:8">
      <c r="B486" s="1" t="s">
        <v>348</v>
      </c>
      <c r="C486" s="1" t="s">
        <v>347</v>
      </c>
      <c r="D486" s="14"/>
      <c r="E486" s="13"/>
      <c r="F486" s="13">
        <v>77.400000000000006</v>
      </c>
      <c r="G486" s="13">
        <f>F486-D485</f>
        <v>17.900000000000006</v>
      </c>
      <c r="H486" s="1"/>
    </row>
    <row r="487" spans="2:8">
      <c r="B487" s="1" t="s">
        <v>348</v>
      </c>
      <c r="C487" s="1" t="s">
        <v>345</v>
      </c>
      <c r="D487" s="14">
        <v>95</v>
      </c>
      <c r="E487" s="13">
        <v>84.4</v>
      </c>
      <c r="F487" s="13"/>
      <c r="G487" s="13">
        <f>E487-D487</f>
        <v>-10.599999999999994</v>
      </c>
      <c r="H487" s="1"/>
    </row>
    <row r="488" spans="2:8">
      <c r="B488" s="1"/>
      <c r="C488" s="1"/>
      <c r="D488" s="14">
        <v>96</v>
      </c>
      <c r="E488" s="13"/>
      <c r="F488" s="13">
        <v>93</v>
      </c>
      <c r="G488" s="13">
        <f>F488-D488</f>
        <v>-3</v>
      </c>
      <c r="H488" s="1"/>
    </row>
    <row r="489" spans="2:8">
      <c r="B489" s="1"/>
      <c r="C489" s="1"/>
      <c r="D489" s="14">
        <v>90</v>
      </c>
      <c r="E489" s="13"/>
      <c r="F489" s="13">
        <v>95</v>
      </c>
      <c r="G489" s="13">
        <f>F489-D489</f>
        <v>5</v>
      </c>
      <c r="H489" s="1"/>
    </row>
    <row r="490" spans="2:8">
      <c r="B490" s="1"/>
      <c r="C490" s="1"/>
      <c r="D490" s="14">
        <v>84</v>
      </c>
      <c r="E490" s="13"/>
      <c r="F490" s="13">
        <v>95</v>
      </c>
      <c r="G490" s="13">
        <f>F490-D490</f>
        <v>11</v>
      </c>
      <c r="H490" s="1"/>
    </row>
    <row r="491" spans="2:8">
      <c r="B491" s="1"/>
      <c r="C491" s="1" t="s">
        <v>349</v>
      </c>
      <c r="D491" s="14">
        <v>56.7</v>
      </c>
      <c r="E491" s="13">
        <v>55.9</v>
      </c>
      <c r="F491" s="13"/>
      <c r="G491" s="13">
        <f>E491-D491</f>
        <v>-0.80000000000000426</v>
      </c>
      <c r="H491" s="1"/>
    </row>
    <row r="492" spans="2:8">
      <c r="B492" s="1"/>
      <c r="C492" s="1"/>
      <c r="D492" s="14">
        <v>61</v>
      </c>
      <c r="E492" s="13"/>
      <c r="F492" s="13">
        <v>66</v>
      </c>
      <c r="G492" s="13">
        <f>F492-D492</f>
        <v>5</v>
      </c>
      <c r="H492" s="1"/>
    </row>
    <row r="493" spans="2:8">
      <c r="B493" s="1"/>
      <c r="C493" s="1"/>
      <c r="D493" s="14">
        <v>54</v>
      </c>
      <c r="E493" s="13"/>
      <c r="F493" s="13">
        <v>64</v>
      </c>
      <c r="G493" s="13">
        <f>F493-D493</f>
        <v>10</v>
      </c>
      <c r="H493" s="1"/>
    </row>
    <row r="494" spans="2:8">
      <c r="B494" s="1"/>
      <c r="C494" s="1"/>
      <c r="D494" s="14">
        <v>58</v>
      </c>
      <c r="E494" s="13"/>
      <c r="F494" s="13">
        <v>63</v>
      </c>
      <c r="G494" s="13">
        <f>F494-D494</f>
        <v>5</v>
      </c>
      <c r="H494" s="1"/>
    </row>
    <row r="495" spans="2:8">
      <c r="B495" s="1" t="s">
        <v>348</v>
      </c>
      <c r="C495" s="92" t="s">
        <v>347</v>
      </c>
      <c r="D495" s="14">
        <v>60.5</v>
      </c>
      <c r="E495" s="13"/>
      <c r="F495" s="13"/>
      <c r="G495" s="13"/>
      <c r="H495" s="1" t="s">
        <v>13</v>
      </c>
    </row>
    <row r="496" spans="2:8">
      <c r="B496" s="1" t="s">
        <v>350</v>
      </c>
      <c r="C496" s="93"/>
      <c r="D496" s="14"/>
      <c r="E496" s="13"/>
      <c r="F496" s="13">
        <v>77</v>
      </c>
      <c r="G496" s="13">
        <f>F496-D495</f>
        <v>16.5</v>
      </c>
      <c r="H496" s="1"/>
    </row>
    <row r="497" spans="2:8">
      <c r="B497" s="1"/>
      <c r="C497" s="94"/>
      <c r="D497" s="14">
        <v>77</v>
      </c>
      <c r="E497" s="13"/>
      <c r="F497" s="13">
        <v>85.5</v>
      </c>
      <c r="G497" s="13">
        <f t="shared" ref="G497:G502" si="4">F497-D497</f>
        <v>8.5</v>
      </c>
      <c r="H497" s="1"/>
    </row>
    <row r="498" spans="2:8">
      <c r="B498" s="1" t="s">
        <v>350</v>
      </c>
      <c r="C498" s="92" t="s">
        <v>345</v>
      </c>
      <c r="D498" s="14">
        <v>55.5</v>
      </c>
      <c r="E498" s="13"/>
      <c r="F498" s="13">
        <v>75.5</v>
      </c>
      <c r="G498" s="13">
        <f t="shared" si="4"/>
        <v>20</v>
      </c>
      <c r="H498" s="1"/>
    </row>
    <row r="499" spans="2:8">
      <c r="B499" s="1"/>
      <c r="C499" s="93"/>
      <c r="D499" s="14">
        <v>57</v>
      </c>
      <c r="E499" s="13"/>
      <c r="F499" s="13">
        <v>82.5</v>
      </c>
      <c r="G499" s="13">
        <f t="shared" si="4"/>
        <v>25.5</v>
      </c>
      <c r="H499" s="1"/>
    </row>
    <row r="500" spans="2:8">
      <c r="B500" s="1"/>
      <c r="C500" s="93"/>
      <c r="D500" s="14">
        <v>63</v>
      </c>
      <c r="E500" s="13"/>
      <c r="F500" s="13">
        <v>80.2</v>
      </c>
      <c r="G500" s="13">
        <f t="shared" si="4"/>
        <v>17.200000000000003</v>
      </c>
      <c r="H500" s="1"/>
    </row>
    <row r="501" spans="2:8">
      <c r="B501" s="1"/>
      <c r="C501" s="94"/>
      <c r="D501" s="14">
        <v>73.400000000000006</v>
      </c>
      <c r="E501" s="13"/>
      <c r="F501" s="13">
        <v>80.2</v>
      </c>
      <c r="G501" s="13">
        <f t="shared" si="4"/>
        <v>6.7999999999999972</v>
      </c>
      <c r="H501" s="1"/>
    </row>
    <row r="502" spans="2:8">
      <c r="B502" s="1"/>
      <c r="C502" s="43"/>
      <c r="D502" s="14">
        <v>72.8</v>
      </c>
      <c r="E502" s="13"/>
      <c r="F502" s="13">
        <v>78.8</v>
      </c>
      <c r="G502" s="13">
        <f t="shared" si="4"/>
        <v>6</v>
      </c>
      <c r="H502" s="1"/>
    </row>
    <row r="503" spans="2:8">
      <c r="B503" s="13" t="s">
        <v>350</v>
      </c>
      <c r="C503" s="89" t="s">
        <v>345</v>
      </c>
      <c r="D503" s="14">
        <v>70</v>
      </c>
      <c r="E503" s="13"/>
      <c r="F503" s="13"/>
      <c r="G503" s="13"/>
      <c r="H503" s="13" t="s">
        <v>13</v>
      </c>
    </row>
    <row r="504" spans="2:8">
      <c r="B504" s="13" t="s">
        <v>354</v>
      </c>
      <c r="C504" s="90"/>
      <c r="D504" s="14"/>
      <c r="E504" s="13"/>
      <c r="F504" s="13">
        <v>60</v>
      </c>
      <c r="G504" s="13">
        <f>F504-D503</f>
        <v>-10</v>
      </c>
      <c r="H504" s="13"/>
    </row>
    <row r="505" spans="2:8">
      <c r="B505" s="13" t="s">
        <v>351</v>
      </c>
      <c r="C505" s="90"/>
      <c r="D505" s="14">
        <v>46</v>
      </c>
      <c r="E505" s="13"/>
      <c r="F505" s="13"/>
      <c r="G505" s="13"/>
      <c r="H505" s="13" t="s">
        <v>13</v>
      </c>
    </row>
    <row r="506" spans="2:8">
      <c r="B506" s="13" t="s">
        <v>354</v>
      </c>
      <c r="C506" s="90"/>
      <c r="D506" s="14"/>
      <c r="E506" s="13"/>
      <c r="F506" s="13">
        <v>50</v>
      </c>
      <c r="G506" s="13">
        <f>F506-D505</f>
        <v>4</v>
      </c>
      <c r="H506" s="13"/>
    </row>
    <row r="507" spans="2:8">
      <c r="B507" s="13"/>
      <c r="C507" s="91"/>
      <c r="D507" s="14">
        <v>21</v>
      </c>
      <c r="E507" s="13"/>
      <c r="F507" s="13"/>
      <c r="G507" s="13"/>
      <c r="H507" s="13" t="s">
        <v>13</v>
      </c>
    </row>
    <row r="508" spans="2:8">
      <c r="B508" s="13" t="s">
        <v>354</v>
      </c>
      <c r="C508" s="41"/>
      <c r="D508" s="14"/>
      <c r="E508" s="13"/>
      <c r="F508" s="13">
        <v>45</v>
      </c>
      <c r="G508" s="13">
        <f>F508-D507</f>
        <v>24</v>
      </c>
      <c r="H508" s="13"/>
    </row>
    <row r="509" spans="2:8">
      <c r="B509" s="5"/>
      <c r="C509" s="35"/>
      <c r="D509" s="25"/>
      <c r="E509" s="5"/>
      <c r="F509" s="5"/>
      <c r="G509" s="5"/>
      <c r="H509" s="5"/>
    </row>
    <row r="510" spans="2:8">
      <c r="B510" s="1" t="s">
        <v>351</v>
      </c>
      <c r="C510" s="92" t="s">
        <v>347</v>
      </c>
      <c r="D510" s="14">
        <v>83</v>
      </c>
      <c r="E510" s="13"/>
      <c r="F510" s="13">
        <v>93</v>
      </c>
      <c r="G510" s="13">
        <f>F510-D510</f>
        <v>10</v>
      </c>
      <c r="H510" s="1"/>
    </row>
    <row r="511" spans="2:8">
      <c r="B511" s="1"/>
      <c r="C511" s="93"/>
      <c r="D511" s="14">
        <v>83</v>
      </c>
      <c r="E511" s="13"/>
      <c r="F511" s="13">
        <v>104</v>
      </c>
      <c r="G511" s="13">
        <f>F511-D511</f>
        <v>21</v>
      </c>
      <c r="H511" s="1"/>
    </row>
    <row r="512" spans="2:8">
      <c r="B512" s="1"/>
      <c r="C512" s="94"/>
      <c r="D512" s="14">
        <v>112</v>
      </c>
      <c r="E512" s="13"/>
      <c r="F512" s="13">
        <v>131</v>
      </c>
      <c r="G512" s="13">
        <f>F512-D512</f>
        <v>19</v>
      </c>
      <c r="H512" s="1"/>
    </row>
    <row r="513" spans="2:8">
      <c r="B513" s="1"/>
      <c r="C513" s="43" t="s">
        <v>352</v>
      </c>
      <c r="D513" s="14">
        <v>22</v>
      </c>
      <c r="E513" s="13"/>
      <c r="F513" s="13">
        <v>33</v>
      </c>
      <c r="G513" s="13">
        <f>F513-D513</f>
        <v>11</v>
      </c>
      <c r="H513" s="1"/>
    </row>
    <row r="514" spans="2:8">
      <c r="B514" s="1"/>
      <c r="C514" s="43"/>
      <c r="D514" s="14">
        <v>22</v>
      </c>
      <c r="E514" s="13"/>
      <c r="F514" s="13">
        <v>36</v>
      </c>
      <c r="G514" s="13">
        <f>F514-D514</f>
        <v>14</v>
      </c>
      <c r="H514" s="1"/>
    </row>
    <row r="515" spans="2:8">
      <c r="B515" s="1" t="s">
        <v>351</v>
      </c>
      <c r="C515" s="89" t="s">
        <v>352</v>
      </c>
      <c r="D515" s="14">
        <v>22</v>
      </c>
      <c r="E515" s="13"/>
      <c r="F515" s="13"/>
      <c r="G515" s="13"/>
      <c r="H515" s="13" t="s">
        <v>13</v>
      </c>
    </row>
    <row r="516" spans="2:8">
      <c r="B516" s="1" t="s">
        <v>354</v>
      </c>
      <c r="C516" s="91"/>
      <c r="D516" s="14"/>
      <c r="E516" s="13"/>
      <c r="F516" s="13">
        <v>23.35</v>
      </c>
      <c r="G516" s="13">
        <f>F516-D515</f>
        <v>1.3500000000000014</v>
      </c>
      <c r="H516" s="5"/>
    </row>
    <row r="517" spans="2:8">
      <c r="B517" s="1" t="s">
        <v>354</v>
      </c>
      <c r="C517" s="89" t="s">
        <v>345</v>
      </c>
      <c r="D517" s="14">
        <v>40</v>
      </c>
      <c r="E517" s="13">
        <v>35</v>
      </c>
      <c r="F517" s="13"/>
      <c r="G517" s="13">
        <f>E517-D517</f>
        <v>-5</v>
      </c>
      <c r="H517" s="5"/>
    </row>
    <row r="518" spans="2:8">
      <c r="B518" s="1" t="s">
        <v>354</v>
      </c>
      <c r="C518" s="90"/>
      <c r="D518" s="14">
        <v>22</v>
      </c>
      <c r="E518" s="13"/>
      <c r="F518" s="13">
        <v>41</v>
      </c>
      <c r="G518" s="13">
        <f>F518-D518</f>
        <v>19</v>
      </c>
      <c r="H518" s="5"/>
    </row>
    <row r="519" spans="2:8">
      <c r="B519" s="1" t="s">
        <v>354</v>
      </c>
      <c r="C519" s="90"/>
      <c r="D519" s="14">
        <v>22.1</v>
      </c>
      <c r="E519" s="13"/>
      <c r="F519" s="13"/>
      <c r="G519" s="13"/>
      <c r="H519" s="13" t="s">
        <v>13</v>
      </c>
    </row>
    <row r="520" spans="2:8">
      <c r="B520" s="1" t="s">
        <v>357</v>
      </c>
      <c r="C520" s="90"/>
      <c r="D520" s="14"/>
      <c r="E520" s="13"/>
      <c r="F520" s="13">
        <v>65</v>
      </c>
      <c r="G520" s="13">
        <f>F520-D519</f>
        <v>42.9</v>
      </c>
      <c r="H520" s="5"/>
    </row>
    <row r="521" spans="2:8">
      <c r="B521" s="13" t="s">
        <v>354</v>
      </c>
      <c r="C521" s="90"/>
      <c r="D521" s="14">
        <v>22.1</v>
      </c>
      <c r="E521" s="13"/>
      <c r="F521" s="13"/>
      <c r="G521" s="13"/>
      <c r="H521" s="13" t="s">
        <v>13</v>
      </c>
    </row>
    <row r="522" spans="2:8">
      <c r="B522" s="13" t="s">
        <v>358</v>
      </c>
      <c r="C522" s="90"/>
      <c r="D522" s="25"/>
      <c r="E522" s="13"/>
      <c r="F522" s="13">
        <v>139</v>
      </c>
      <c r="G522" s="13">
        <f>F522-D521</f>
        <v>116.9</v>
      </c>
      <c r="H522" s="5"/>
    </row>
    <row r="523" spans="2:8">
      <c r="B523" s="13" t="s">
        <v>357</v>
      </c>
      <c r="C523" s="90"/>
      <c r="D523" s="14">
        <v>38</v>
      </c>
      <c r="E523" s="13"/>
      <c r="F523" s="13">
        <v>53</v>
      </c>
      <c r="G523" s="13">
        <f>F523-D523</f>
        <v>15</v>
      </c>
      <c r="H523" s="5"/>
    </row>
    <row r="524" spans="2:8">
      <c r="B524" s="13" t="s">
        <v>358</v>
      </c>
      <c r="C524" s="91"/>
      <c r="D524" s="14">
        <v>38</v>
      </c>
      <c r="E524" s="13"/>
      <c r="F524" s="13">
        <v>136.5</v>
      </c>
      <c r="G524" s="13">
        <f>F524-D524</f>
        <v>98.5</v>
      </c>
      <c r="H524" s="13" t="s">
        <v>13</v>
      </c>
    </row>
    <row r="525" spans="2:8">
      <c r="B525" s="1" t="s">
        <v>354</v>
      </c>
      <c r="C525" s="43" t="s">
        <v>352</v>
      </c>
      <c r="D525" s="14">
        <v>27</v>
      </c>
      <c r="E525" s="13">
        <v>22</v>
      </c>
      <c r="F525" s="13"/>
      <c r="G525" s="13">
        <f>E525-D525</f>
        <v>-5</v>
      </c>
      <c r="H525" s="5"/>
    </row>
    <row r="526" spans="2:8">
      <c r="B526" s="13" t="s">
        <v>354</v>
      </c>
      <c r="C526" s="89" t="s">
        <v>347</v>
      </c>
      <c r="D526" s="14">
        <v>96.6</v>
      </c>
      <c r="E526" s="13"/>
      <c r="F526" s="13">
        <v>109</v>
      </c>
      <c r="G526" s="13">
        <f>F526-D526</f>
        <v>12.400000000000006</v>
      </c>
      <c r="H526" s="5"/>
    </row>
    <row r="527" spans="2:8">
      <c r="B527" s="1"/>
      <c r="C527" s="90"/>
      <c r="D527" s="14">
        <v>102</v>
      </c>
      <c r="E527" s="13">
        <v>91</v>
      </c>
      <c r="F527" s="13"/>
      <c r="G527" s="13">
        <f>E527-D527</f>
        <v>-11</v>
      </c>
      <c r="H527" s="5"/>
    </row>
    <row r="528" spans="2:8">
      <c r="B528" s="1"/>
      <c r="C528" s="90"/>
      <c r="D528" s="14">
        <v>86</v>
      </c>
      <c r="E528" s="13"/>
      <c r="F528" s="13">
        <v>109</v>
      </c>
      <c r="G528" s="13">
        <f>F528-D528</f>
        <v>23</v>
      </c>
      <c r="H528" s="5"/>
    </row>
    <row r="529" spans="2:8">
      <c r="B529" s="1"/>
      <c r="C529" s="90"/>
      <c r="D529" s="14">
        <v>87</v>
      </c>
      <c r="E529" s="13"/>
      <c r="F529" s="13">
        <v>133</v>
      </c>
      <c r="G529" s="13">
        <f>F529-D529</f>
        <v>46</v>
      </c>
      <c r="H529" s="5"/>
    </row>
    <row r="530" spans="2:8">
      <c r="B530" s="1"/>
      <c r="C530" s="90"/>
      <c r="D530" s="14">
        <v>129</v>
      </c>
      <c r="E530" s="13">
        <v>126</v>
      </c>
      <c r="F530" s="13"/>
      <c r="G530" s="13">
        <f>E530-D530</f>
        <v>-3</v>
      </c>
      <c r="H530" s="5"/>
    </row>
    <row r="531" spans="2:8">
      <c r="B531" s="1"/>
      <c r="C531" s="90"/>
      <c r="D531" s="14">
        <v>106.8</v>
      </c>
      <c r="E531" s="13">
        <v>118</v>
      </c>
      <c r="F531" s="13"/>
      <c r="G531" s="13">
        <f>E531-D531</f>
        <v>11.200000000000003</v>
      </c>
      <c r="H531" s="13" t="s">
        <v>6</v>
      </c>
    </row>
    <row r="532" spans="2:8">
      <c r="B532" s="1"/>
      <c r="C532" s="90"/>
      <c r="D532" s="14">
        <v>104.5</v>
      </c>
      <c r="E532" s="13">
        <v>114</v>
      </c>
      <c r="F532" s="13"/>
      <c r="G532" s="13">
        <f>E532-D532</f>
        <v>9.5</v>
      </c>
      <c r="H532" s="13" t="s">
        <v>6</v>
      </c>
    </row>
    <row r="533" spans="2:8">
      <c r="B533" s="1"/>
      <c r="C533" s="90"/>
      <c r="D533" s="14">
        <v>94</v>
      </c>
      <c r="E533" s="13">
        <v>101</v>
      </c>
      <c r="F533" s="13"/>
      <c r="G533" s="13">
        <f>E533-D533</f>
        <v>7</v>
      </c>
      <c r="H533" s="13" t="s">
        <v>6</v>
      </c>
    </row>
    <row r="534" spans="2:8">
      <c r="B534" s="1"/>
      <c r="C534" s="90"/>
      <c r="D534" s="14">
        <v>74</v>
      </c>
      <c r="E534" s="13">
        <v>90</v>
      </c>
      <c r="F534" s="13"/>
      <c r="G534" s="13">
        <f>E534-D534</f>
        <v>16</v>
      </c>
      <c r="H534" s="13" t="s">
        <v>6</v>
      </c>
    </row>
    <row r="535" spans="2:8">
      <c r="B535" s="1"/>
      <c r="C535" s="90"/>
      <c r="D535" s="14"/>
      <c r="E535" s="13">
        <v>91</v>
      </c>
      <c r="F535" s="13"/>
      <c r="G535" s="13"/>
      <c r="H535" s="13" t="s">
        <v>13</v>
      </c>
    </row>
    <row r="536" spans="2:8">
      <c r="B536" s="1" t="s">
        <v>357</v>
      </c>
      <c r="C536" s="91"/>
      <c r="D536" s="14">
        <v>61</v>
      </c>
      <c r="E536" s="13"/>
      <c r="F536" s="13"/>
      <c r="G536" s="13">
        <f>E535-D536</f>
        <v>30</v>
      </c>
      <c r="H536" s="13" t="s">
        <v>6</v>
      </c>
    </row>
    <row r="537" spans="2:8">
      <c r="B537" s="1" t="s">
        <v>354</v>
      </c>
      <c r="C537" s="43" t="s">
        <v>356</v>
      </c>
      <c r="D537" s="14">
        <v>77</v>
      </c>
      <c r="E537" s="13"/>
      <c r="F537" s="13">
        <v>101</v>
      </c>
      <c r="G537" s="13">
        <f>F537-D537</f>
        <v>24</v>
      </c>
      <c r="H537" s="5"/>
    </row>
    <row r="538" spans="2:8">
      <c r="B538" s="13" t="s">
        <v>354</v>
      </c>
      <c r="C538" s="89" t="s">
        <v>356</v>
      </c>
      <c r="D538" s="14">
        <v>77</v>
      </c>
      <c r="E538" s="5"/>
      <c r="F538" s="5"/>
      <c r="G538" s="5"/>
      <c r="H538" s="13" t="s">
        <v>13</v>
      </c>
    </row>
    <row r="539" spans="2:8">
      <c r="B539" s="13" t="s">
        <v>357</v>
      </c>
      <c r="C539" s="90"/>
      <c r="D539" s="14"/>
      <c r="E539" s="13"/>
      <c r="F539" s="13">
        <v>116</v>
      </c>
      <c r="G539" s="13">
        <v>39</v>
      </c>
      <c r="H539" s="13"/>
    </row>
    <row r="540" spans="2:8">
      <c r="B540" s="13" t="s">
        <v>354</v>
      </c>
      <c r="C540" s="90"/>
      <c r="D540" s="14">
        <v>77</v>
      </c>
      <c r="E540" s="13"/>
      <c r="F540" s="13"/>
      <c r="G540" s="13"/>
      <c r="H540" s="13" t="s">
        <v>13</v>
      </c>
    </row>
    <row r="541" spans="2:8">
      <c r="B541" s="13" t="s">
        <v>358</v>
      </c>
      <c r="C541" s="90"/>
      <c r="D541" s="25"/>
      <c r="E541" s="13"/>
      <c r="F541" s="13">
        <v>172</v>
      </c>
      <c r="G541" s="13">
        <f>F541-D540</f>
        <v>95</v>
      </c>
      <c r="H541" s="5"/>
    </row>
    <row r="542" spans="2:8">
      <c r="B542" s="13" t="s">
        <v>357</v>
      </c>
      <c r="C542" s="91"/>
      <c r="D542" s="14">
        <v>101.6</v>
      </c>
      <c r="E542" s="13"/>
      <c r="F542" s="13">
        <v>115</v>
      </c>
      <c r="G542" s="13">
        <f>F542-D542</f>
        <v>13.400000000000006</v>
      </c>
      <c r="H542" s="5"/>
    </row>
    <row r="543" spans="2:8">
      <c r="B543" s="13" t="s">
        <v>357</v>
      </c>
      <c r="C543" s="89" t="s">
        <v>347</v>
      </c>
      <c r="D543" s="14">
        <v>60.6</v>
      </c>
      <c r="E543" s="13">
        <v>77</v>
      </c>
      <c r="F543" s="13"/>
      <c r="G543" s="13">
        <f>E543-D543</f>
        <v>16.399999999999999</v>
      </c>
      <c r="H543" s="89" t="s">
        <v>6</v>
      </c>
    </row>
    <row r="544" spans="2:8">
      <c r="B544" s="5"/>
      <c r="C544" s="90"/>
      <c r="D544" s="14">
        <v>64</v>
      </c>
      <c r="E544" s="13">
        <v>77</v>
      </c>
      <c r="F544" s="13"/>
      <c r="G544" s="13">
        <f>E544-D544</f>
        <v>13</v>
      </c>
      <c r="H544" s="90"/>
    </row>
    <row r="545" spans="2:8">
      <c r="B545" s="5"/>
      <c r="C545" s="90"/>
      <c r="D545" s="14">
        <v>60.8</v>
      </c>
      <c r="E545" s="13">
        <v>78</v>
      </c>
      <c r="F545" s="13"/>
      <c r="G545" s="13">
        <f>E545-D545</f>
        <v>17.200000000000003</v>
      </c>
      <c r="H545" s="90"/>
    </row>
    <row r="546" spans="2:8">
      <c r="B546" s="5"/>
      <c r="C546" s="91"/>
      <c r="D546" s="14">
        <v>56</v>
      </c>
      <c r="E546" s="13">
        <v>78</v>
      </c>
      <c r="F546" s="13"/>
      <c r="G546" s="13">
        <f>E546-D546</f>
        <v>22</v>
      </c>
      <c r="H546" s="91"/>
    </row>
    <row r="547" spans="2:8">
      <c r="B547" s="1" t="s">
        <v>358</v>
      </c>
      <c r="C547" s="92" t="s">
        <v>360</v>
      </c>
      <c r="D547" s="14">
        <v>30</v>
      </c>
      <c r="E547" s="13">
        <v>24</v>
      </c>
      <c r="F547" s="13"/>
      <c r="G547" s="13">
        <f>E547-D547</f>
        <v>-6</v>
      </c>
      <c r="H547" s="41"/>
    </row>
    <row r="548" spans="2:8">
      <c r="B548" s="5"/>
      <c r="C548" s="93"/>
      <c r="D548" s="14">
        <v>22.4</v>
      </c>
      <c r="E548" s="13"/>
      <c r="F548" s="13">
        <v>42</v>
      </c>
      <c r="G548" s="13">
        <f>F548-D548</f>
        <v>19.600000000000001</v>
      </c>
      <c r="H548" s="41"/>
    </row>
    <row r="549" spans="2:8">
      <c r="B549" s="5"/>
      <c r="C549" s="93"/>
      <c r="D549" s="14">
        <v>18</v>
      </c>
      <c r="E549" s="13"/>
      <c r="F549" s="13">
        <v>38.799999999999997</v>
      </c>
      <c r="G549" s="13">
        <f>F549-D549</f>
        <v>20.799999999999997</v>
      </c>
      <c r="H549" s="41"/>
    </row>
    <row r="550" spans="2:8">
      <c r="B550" s="5"/>
      <c r="C550" s="93"/>
      <c r="D550" s="14">
        <v>15</v>
      </c>
      <c r="E550" s="13"/>
      <c r="F550" s="13">
        <v>30.2</v>
      </c>
      <c r="G550" s="13">
        <f>F550-D550</f>
        <v>15.2</v>
      </c>
      <c r="H550" s="41"/>
    </row>
    <row r="551" spans="2:8">
      <c r="B551" s="5"/>
      <c r="C551" s="94"/>
      <c r="D551" s="14">
        <v>14</v>
      </c>
      <c r="E551" s="13"/>
      <c r="F551" s="13">
        <v>26.5</v>
      </c>
      <c r="G551" s="13">
        <f>F551-D551</f>
        <v>12.5</v>
      </c>
      <c r="H551" s="41"/>
    </row>
    <row r="552" spans="2:8">
      <c r="B552" s="13" t="s">
        <v>358</v>
      </c>
      <c r="C552" s="43" t="s">
        <v>360</v>
      </c>
      <c r="D552" s="14">
        <v>24</v>
      </c>
      <c r="E552" s="13"/>
      <c r="F552" s="13"/>
      <c r="G552" s="13"/>
      <c r="H552" s="41" t="s">
        <v>13</v>
      </c>
    </row>
    <row r="553" spans="2:8">
      <c r="B553" s="13"/>
      <c r="C553" s="43"/>
      <c r="D553" s="14"/>
      <c r="E553" s="13">
        <v>16</v>
      </c>
      <c r="F553" s="13"/>
      <c r="G553" s="13">
        <f>E553-D552</f>
        <v>-8</v>
      </c>
      <c r="H553" s="41"/>
    </row>
    <row r="554" spans="2:8">
      <c r="B554" s="13" t="s">
        <v>358</v>
      </c>
      <c r="C554" s="43" t="s">
        <v>361</v>
      </c>
      <c r="D554" s="14">
        <v>50</v>
      </c>
      <c r="E554" s="13"/>
      <c r="F554" s="13"/>
      <c r="G554" s="13"/>
      <c r="H554" s="41" t="s">
        <v>13</v>
      </c>
    </row>
    <row r="555" spans="2:8">
      <c r="B555" s="13"/>
      <c r="C555" s="43"/>
      <c r="D555" s="14"/>
      <c r="E555" s="13">
        <v>49</v>
      </c>
      <c r="F555" s="13"/>
      <c r="G555" s="13">
        <f>E555-D554</f>
        <v>-1</v>
      </c>
      <c r="H555" s="35"/>
    </row>
    <row r="556" spans="2:8">
      <c r="B556" s="13" t="s">
        <v>362</v>
      </c>
      <c r="C556" s="43" t="s">
        <v>363</v>
      </c>
      <c r="D556" s="14">
        <v>80.2</v>
      </c>
      <c r="E556" s="13"/>
      <c r="F556" s="13">
        <v>87</v>
      </c>
      <c r="G556" s="13">
        <f>F556-D556</f>
        <v>6.7999999999999972</v>
      </c>
      <c r="H556" s="35"/>
    </row>
    <row r="557" spans="2:8">
      <c r="B557" s="5"/>
      <c r="C557" s="43"/>
      <c r="D557" s="14">
        <v>80</v>
      </c>
      <c r="E557" s="13"/>
      <c r="F557" s="13">
        <v>106</v>
      </c>
      <c r="G557" s="13">
        <f>F557-D557</f>
        <v>26</v>
      </c>
      <c r="H557" s="35"/>
    </row>
    <row r="558" spans="2:8">
      <c r="B558" s="5"/>
      <c r="C558" s="43"/>
      <c r="D558" s="14">
        <v>88</v>
      </c>
      <c r="E558" s="13"/>
      <c r="F558" s="13">
        <v>108</v>
      </c>
      <c r="G558" s="13">
        <f>F558-D558</f>
        <v>20</v>
      </c>
      <c r="H558" s="35"/>
    </row>
    <row r="559" spans="2:8">
      <c r="B559" s="5"/>
      <c r="C559" s="43"/>
      <c r="D559" s="14">
        <v>102.3</v>
      </c>
      <c r="E559" s="13"/>
      <c r="F559" s="13">
        <v>107</v>
      </c>
      <c r="G559" s="13">
        <f>F559-D559</f>
        <v>4.7000000000000028</v>
      </c>
      <c r="H559" s="35"/>
    </row>
    <row r="560" spans="2:8">
      <c r="B560" s="5"/>
      <c r="C560" s="43"/>
      <c r="D560" s="14">
        <v>97</v>
      </c>
      <c r="E560" s="13"/>
      <c r="F560" s="13">
        <v>107</v>
      </c>
      <c r="G560" s="13">
        <f>F560-D560</f>
        <v>10</v>
      </c>
      <c r="H560" s="35"/>
    </row>
    <row r="561" spans="2:8">
      <c r="B561" s="5"/>
      <c r="C561" s="43"/>
      <c r="D561" s="14">
        <v>112</v>
      </c>
      <c r="E561" s="13">
        <v>105</v>
      </c>
      <c r="F561" s="13"/>
      <c r="G561" s="13">
        <f>E561-D561</f>
        <v>-7</v>
      </c>
      <c r="H561" s="35"/>
    </row>
    <row r="562" spans="2:8">
      <c r="B562" s="5"/>
      <c r="C562" s="43"/>
      <c r="D562" s="14">
        <v>110</v>
      </c>
      <c r="E562" s="13"/>
      <c r="F562" s="13">
        <v>120</v>
      </c>
      <c r="G562" s="13">
        <f>F562-D562</f>
        <v>10</v>
      </c>
      <c r="H562" s="35"/>
    </row>
    <row r="563" spans="2:8">
      <c r="B563" s="13" t="s">
        <v>362</v>
      </c>
      <c r="C563" s="41" t="s">
        <v>365</v>
      </c>
      <c r="D563" s="14">
        <v>87</v>
      </c>
      <c r="E563" s="13"/>
      <c r="F563" s="13">
        <v>95</v>
      </c>
      <c r="G563" s="13">
        <f>F563-D563</f>
        <v>8</v>
      </c>
      <c r="H563" s="35"/>
    </row>
    <row r="564" spans="2:8">
      <c r="B564" s="13"/>
      <c r="C564" s="41"/>
      <c r="D564" s="14">
        <v>87</v>
      </c>
      <c r="E564" s="13"/>
      <c r="F564" s="13">
        <v>90</v>
      </c>
      <c r="G564" s="13">
        <f>F564-D564</f>
        <v>3</v>
      </c>
      <c r="H564" s="35"/>
    </row>
    <row r="565" spans="2:8">
      <c r="B565" s="13" t="s">
        <v>362</v>
      </c>
      <c r="C565" s="41" t="s">
        <v>364</v>
      </c>
      <c r="D565" s="14">
        <v>86</v>
      </c>
      <c r="E565" s="13"/>
      <c r="F565" s="13"/>
      <c r="G565" s="13"/>
      <c r="H565" s="41" t="s">
        <v>13</v>
      </c>
    </row>
    <row r="566" spans="2:8">
      <c r="B566" s="13" t="s">
        <v>367</v>
      </c>
      <c r="C566" s="41"/>
      <c r="D566" s="14"/>
      <c r="E566" s="13">
        <v>72.5</v>
      </c>
      <c r="F566" s="13"/>
      <c r="G566" s="13">
        <f>E566-D565</f>
        <v>-13.5</v>
      </c>
      <c r="H566" s="41"/>
    </row>
    <row r="567" spans="2:8">
      <c r="B567" s="13" t="s">
        <v>366</v>
      </c>
      <c r="C567" s="41" t="s">
        <v>364</v>
      </c>
      <c r="D567" s="14">
        <v>77</v>
      </c>
      <c r="E567" s="13"/>
      <c r="F567" s="13"/>
      <c r="G567" s="13"/>
      <c r="H567" s="41" t="s">
        <v>13</v>
      </c>
    </row>
    <row r="568" spans="2:8">
      <c r="B568" s="13" t="s">
        <v>367</v>
      </c>
      <c r="C568" s="41"/>
      <c r="D568" s="14"/>
      <c r="E568" s="13">
        <v>72.5</v>
      </c>
      <c r="F568" s="13"/>
      <c r="G568" s="13">
        <f>E568-D567</f>
        <v>-4.5</v>
      </c>
      <c r="H568" s="41"/>
    </row>
    <row r="569" spans="2:8">
      <c r="B569" s="13" t="s">
        <v>367</v>
      </c>
      <c r="C569" s="41" t="s">
        <v>365</v>
      </c>
      <c r="D569" s="14">
        <v>95.35</v>
      </c>
      <c r="E569" s="13"/>
      <c r="F569" s="13">
        <v>101.7</v>
      </c>
      <c r="G569" s="13">
        <f>F569-D569</f>
        <v>6.3500000000000085</v>
      </c>
      <c r="H569" s="35"/>
    </row>
    <row r="570" spans="2:8">
      <c r="B570" s="13" t="s">
        <v>367</v>
      </c>
      <c r="C570" s="41"/>
      <c r="D570" s="14">
        <v>95</v>
      </c>
      <c r="E570" s="13"/>
      <c r="F570" s="13">
        <v>102</v>
      </c>
      <c r="G570" s="13">
        <f>F570-D570</f>
        <v>7</v>
      </c>
      <c r="H570" s="35"/>
    </row>
    <row r="571" spans="2:8">
      <c r="B571" s="13" t="s">
        <v>367</v>
      </c>
      <c r="C571" s="41" t="s">
        <v>365</v>
      </c>
      <c r="D571" s="14">
        <v>94</v>
      </c>
      <c r="E571" s="13"/>
      <c r="F571" s="13"/>
      <c r="G571" s="13"/>
      <c r="H571" s="35"/>
    </row>
    <row r="572" spans="2:8">
      <c r="B572" s="13" t="s">
        <v>368</v>
      </c>
      <c r="C572" s="41"/>
      <c r="D572" s="14"/>
      <c r="E572" s="13">
        <v>86</v>
      </c>
      <c r="F572" s="13"/>
      <c r="G572" s="13">
        <f>E572-D571</f>
        <v>-8</v>
      </c>
      <c r="H572" s="35"/>
    </row>
    <row r="573" spans="2:8">
      <c r="B573" s="13" t="s">
        <v>368</v>
      </c>
      <c r="C573" s="41" t="s">
        <v>365</v>
      </c>
      <c r="D573" s="14">
        <v>84.6</v>
      </c>
      <c r="E573" s="13"/>
      <c r="F573" s="13">
        <v>93</v>
      </c>
      <c r="G573" s="13">
        <f>F573-D573</f>
        <v>8.4000000000000057</v>
      </c>
      <c r="H573" s="35"/>
    </row>
    <row r="574" spans="2:8">
      <c r="B574" s="1" t="s">
        <v>368</v>
      </c>
      <c r="C574" s="43" t="s">
        <v>364</v>
      </c>
      <c r="D574" s="14">
        <v>79</v>
      </c>
      <c r="E574" s="13">
        <v>75</v>
      </c>
      <c r="F574" s="13"/>
      <c r="G574" s="13">
        <f>E574-D574</f>
        <v>-4</v>
      </c>
      <c r="H574" s="35"/>
    </row>
    <row r="575" spans="2:8">
      <c r="B575" s="13"/>
      <c r="C575" s="13"/>
      <c r="D575" s="13"/>
      <c r="E575" s="13"/>
      <c r="F575" s="13"/>
      <c r="G575" s="5">
        <f>SUM(G431:G574)</f>
        <v>1138.9000000000001</v>
      </c>
      <c r="H575" s="5">
        <f>G575*75</f>
        <v>85417.5</v>
      </c>
    </row>
    <row r="579" spans="2:8">
      <c r="B579" s="5" t="s">
        <v>369</v>
      </c>
      <c r="C579" s="5">
        <v>2017</v>
      </c>
      <c r="D579" s="13"/>
      <c r="E579" s="13"/>
      <c r="F579" s="13"/>
      <c r="G579" s="13"/>
      <c r="H579" s="13"/>
    </row>
    <row r="580" spans="2:8">
      <c r="B580" s="13"/>
      <c r="C580" s="13"/>
      <c r="D580" s="13"/>
      <c r="E580" s="20"/>
      <c r="F580" s="20"/>
      <c r="G580" s="20" t="s">
        <v>4</v>
      </c>
      <c r="H580" s="21" t="s">
        <v>9</v>
      </c>
    </row>
    <row r="581" spans="2:8">
      <c r="B581" s="2" t="s">
        <v>0</v>
      </c>
      <c r="C581" s="2" t="s">
        <v>1</v>
      </c>
      <c r="D581" s="2" t="s">
        <v>10</v>
      </c>
      <c r="E581" s="2" t="s">
        <v>7</v>
      </c>
      <c r="F581" s="2" t="s">
        <v>11</v>
      </c>
      <c r="G581" s="2" t="s">
        <v>12</v>
      </c>
      <c r="H581" s="22"/>
    </row>
    <row r="582" spans="2:8">
      <c r="B582" s="13" t="s">
        <v>368</v>
      </c>
      <c r="C582" s="89" t="s">
        <v>365</v>
      </c>
      <c r="D582" s="14">
        <v>88</v>
      </c>
      <c r="E582" s="13"/>
      <c r="F582" s="13"/>
      <c r="G582" s="13"/>
      <c r="H582" s="26" t="s">
        <v>13</v>
      </c>
    </row>
    <row r="583" spans="2:8">
      <c r="B583" s="13" t="s">
        <v>370</v>
      </c>
      <c r="C583" s="90"/>
      <c r="D583" s="14"/>
      <c r="E583" s="13"/>
      <c r="F583" s="13">
        <v>115</v>
      </c>
      <c r="G583" s="13">
        <f>F583-D582</f>
        <v>27</v>
      </c>
      <c r="H583" s="26"/>
    </row>
    <row r="584" spans="2:8">
      <c r="B584" s="13" t="s">
        <v>368</v>
      </c>
      <c r="C584" s="90"/>
      <c r="D584" s="14">
        <v>84.8</v>
      </c>
      <c r="E584" s="13"/>
      <c r="F584" s="13"/>
      <c r="G584" s="13"/>
      <c r="H584" s="26" t="s">
        <v>13</v>
      </c>
    </row>
    <row r="585" spans="2:8">
      <c r="B585" s="14" t="s">
        <v>370</v>
      </c>
      <c r="C585" s="90"/>
      <c r="D585" s="13"/>
      <c r="E585" s="13"/>
      <c r="F585" s="13">
        <v>106</v>
      </c>
      <c r="G585" s="13">
        <f>F585-D584</f>
        <v>21.200000000000003</v>
      </c>
      <c r="H585" s="13"/>
    </row>
    <row r="586" spans="2:8">
      <c r="B586" s="13" t="s">
        <v>368</v>
      </c>
      <c r="C586" s="90"/>
      <c r="D586" s="13">
        <v>84.8</v>
      </c>
      <c r="E586" s="13"/>
      <c r="F586" s="13"/>
      <c r="G586" s="13"/>
      <c r="H586" s="13"/>
    </row>
    <row r="587" spans="2:8">
      <c r="B587" s="14" t="s">
        <v>370</v>
      </c>
      <c r="C587" s="90"/>
      <c r="D587" s="13"/>
      <c r="E587" s="13"/>
      <c r="F587" s="13">
        <v>118.5</v>
      </c>
      <c r="G587" s="13">
        <f>F587-D586</f>
        <v>33.700000000000003</v>
      </c>
      <c r="H587" s="13"/>
    </row>
    <row r="588" spans="2:8">
      <c r="B588" s="14" t="s">
        <v>370</v>
      </c>
      <c r="C588" s="90"/>
      <c r="D588" s="13">
        <v>122</v>
      </c>
      <c r="E588" s="13"/>
      <c r="F588" s="14">
        <v>127</v>
      </c>
      <c r="G588" s="13">
        <f t="shared" ref="G588:G593" si="5">F588-D588</f>
        <v>5</v>
      </c>
      <c r="H588" s="13"/>
    </row>
    <row r="589" spans="2:8">
      <c r="B589" s="13"/>
      <c r="C589" s="91"/>
      <c r="D589" s="14">
        <v>130</v>
      </c>
      <c r="E589" s="13"/>
      <c r="F589" s="14">
        <v>138.5</v>
      </c>
      <c r="G589" s="13">
        <f t="shared" si="5"/>
        <v>8.5</v>
      </c>
      <c r="H589" s="13"/>
    </row>
    <row r="590" spans="2:8">
      <c r="B590" s="14" t="s">
        <v>370</v>
      </c>
      <c r="C590" s="92" t="s">
        <v>371</v>
      </c>
      <c r="D590" s="14">
        <v>103.8</v>
      </c>
      <c r="E590" s="13"/>
      <c r="F590" s="14">
        <v>111</v>
      </c>
      <c r="G590" s="13">
        <f t="shared" si="5"/>
        <v>7.2000000000000028</v>
      </c>
      <c r="H590" s="13"/>
    </row>
    <row r="591" spans="2:8">
      <c r="B591" s="13"/>
      <c r="C591" s="93"/>
      <c r="D591" s="14">
        <v>107</v>
      </c>
      <c r="E591" s="13"/>
      <c r="F591" s="14">
        <v>115.65</v>
      </c>
      <c r="G591" s="13">
        <f t="shared" si="5"/>
        <v>8.6500000000000057</v>
      </c>
      <c r="H591" s="13"/>
    </row>
    <row r="592" spans="2:8">
      <c r="B592" s="13"/>
      <c r="C592" s="93"/>
      <c r="D592" s="14">
        <v>103</v>
      </c>
      <c r="E592" s="13"/>
      <c r="F592" s="14">
        <v>111.25</v>
      </c>
      <c r="G592" s="13">
        <f t="shared" si="5"/>
        <v>8.25</v>
      </c>
      <c r="H592" s="13"/>
    </row>
    <row r="593" spans="2:8">
      <c r="B593" s="13"/>
      <c r="C593" s="94"/>
      <c r="D593" s="14">
        <v>103</v>
      </c>
      <c r="E593" s="13"/>
      <c r="F593" s="14">
        <v>114</v>
      </c>
      <c r="G593" s="13">
        <f t="shared" si="5"/>
        <v>11</v>
      </c>
      <c r="H593" s="13"/>
    </row>
    <row r="594" spans="2:8">
      <c r="B594" s="27" t="s">
        <v>370</v>
      </c>
      <c r="C594" s="89" t="s">
        <v>364</v>
      </c>
      <c r="D594" s="14">
        <v>53.75</v>
      </c>
      <c r="E594" s="13">
        <v>50</v>
      </c>
      <c r="F594" s="14"/>
      <c r="G594" s="13">
        <f>E594-D594</f>
        <v>-3.75</v>
      </c>
      <c r="H594" s="13"/>
    </row>
    <row r="595" spans="2:8">
      <c r="B595" s="27" t="s">
        <v>370</v>
      </c>
      <c r="C595" s="90"/>
      <c r="D595" s="14">
        <v>51</v>
      </c>
      <c r="E595" s="13">
        <v>49</v>
      </c>
      <c r="F595" s="14"/>
      <c r="G595" s="13">
        <f>E595-D595</f>
        <v>-2</v>
      </c>
      <c r="H595" s="13"/>
    </row>
    <row r="596" spans="2:8">
      <c r="B596" s="27" t="s">
        <v>370</v>
      </c>
      <c r="C596" s="90"/>
      <c r="D596" s="14">
        <v>48.9</v>
      </c>
      <c r="E596" s="13"/>
      <c r="F596" s="14"/>
      <c r="G596" s="13"/>
      <c r="H596" s="13" t="s">
        <v>13</v>
      </c>
    </row>
    <row r="597" spans="2:8">
      <c r="B597" s="28" t="s">
        <v>372</v>
      </c>
      <c r="C597" s="90"/>
      <c r="D597" s="14"/>
      <c r="E597" s="13">
        <v>48</v>
      </c>
      <c r="F597" s="14"/>
      <c r="G597" s="13">
        <f>E597-D596</f>
        <v>-0.89999999999999858</v>
      </c>
      <c r="H597" s="13"/>
    </row>
    <row r="598" spans="2:8">
      <c r="B598" s="29"/>
      <c r="C598" s="91"/>
      <c r="D598" s="14">
        <v>49.5</v>
      </c>
      <c r="E598" s="13"/>
      <c r="F598" s="14"/>
      <c r="G598" s="13"/>
      <c r="H598" s="13" t="s">
        <v>13</v>
      </c>
    </row>
    <row r="599" spans="2:8">
      <c r="B599" s="89" t="s">
        <v>372</v>
      </c>
      <c r="C599" s="89" t="s">
        <v>364</v>
      </c>
      <c r="D599" s="14"/>
      <c r="E599" s="13">
        <v>48</v>
      </c>
      <c r="F599" s="14"/>
      <c r="G599" s="13">
        <f>E599-D598</f>
        <v>-1.5</v>
      </c>
      <c r="H599" s="13"/>
    </row>
    <row r="600" spans="2:8">
      <c r="B600" s="90"/>
      <c r="C600" s="90"/>
      <c r="D600" s="14">
        <v>49</v>
      </c>
      <c r="E600" s="13"/>
      <c r="F600" s="14">
        <v>53.65</v>
      </c>
      <c r="G600" s="13">
        <f t="shared" ref="G600:G605" si="6">F600-D600</f>
        <v>4.6499999999999986</v>
      </c>
      <c r="H600" s="13"/>
    </row>
    <row r="601" spans="2:8">
      <c r="B601" s="91"/>
      <c r="C601" s="91"/>
      <c r="D601" s="14">
        <v>49</v>
      </c>
      <c r="E601" s="13"/>
      <c r="F601" s="14">
        <v>50</v>
      </c>
      <c r="G601" s="13">
        <f t="shared" si="6"/>
        <v>1</v>
      </c>
      <c r="H601" s="13"/>
    </row>
    <row r="602" spans="2:8">
      <c r="B602" s="89" t="s">
        <v>372</v>
      </c>
      <c r="C602" s="89" t="s">
        <v>371</v>
      </c>
      <c r="D602" s="14">
        <v>97</v>
      </c>
      <c r="E602" s="13"/>
      <c r="F602" s="14">
        <v>94</v>
      </c>
      <c r="G602" s="13">
        <f t="shared" si="6"/>
        <v>-3</v>
      </c>
      <c r="H602" s="13"/>
    </row>
    <row r="603" spans="2:8">
      <c r="B603" s="90"/>
      <c r="C603" s="90"/>
      <c r="D603" s="14">
        <v>95</v>
      </c>
      <c r="E603" s="13"/>
      <c r="F603" s="14">
        <v>94</v>
      </c>
      <c r="G603" s="13">
        <f t="shared" si="6"/>
        <v>-1</v>
      </c>
      <c r="H603" s="13"/>
    </row>
    <row r="604" spans="2:8">
      <c r="B604" s="90"/>
      <c r="C604" s="90"/>
      <c r="D604" s="14">
        <v>86.7</v>
      </c>
      <c r="E604" s="13"/>
      <c r="F604" s="14">
        <v>99.5</v>
      </c>
      <c r="G604" s="13">
        <f t="shared" si="6"/>
        <v>12.799999999999997</v>
      </c>
      <c r="H604" s="13"/>
    </row>
    <row r="605" spans="2:8">
      <c r="B605" s="91"/>
      <c r="C605" s="91"/>
      <c r="D605" s="14">
        <v>84.25</v>
      </c>
      <c r="E605" s="13"/>
      <c r="F605" s="14">
        <v>93.15</v>
      </c>
      <c r="G605" s="13">
        <f t="shared" si="6"/>
        <v>8.9000000000000057</v>
      </c>
      <c r="H605" s="13"/>
    </row>
    <row r="606" spans="2:8">
      <c r="B606" s="92" t="s">
        <v>373</v>
      </c>
      <c r="C606" s="92" t="s">
        <v>371</v>
      </c>
      <c r="D606" s="14">
        <v>99</v>
      </c>
      <c r="E606" s="13">
        <v>89</v>
      </c>
      <c r="F606" s="14"/>
      <c r="G606" s="13">
        <f>E606-D606</f>
        <v>-10</v>
      </c>
      <c r="H606" s="13"/>
    </row>
    <row r="607" spans="2:8">
      <c r="B607" s="93"/>
      <c r="C607" s="93"/>
      <c r="D607" s="14">
        <v>88</v>
      </c>
      <c r="E607" s="13"/>
      <c r="F607" s="14">
        <v>95</v>
      </c>
      <c r="G607" s="13">
        <f t="shared" ref="G607:G612" si="7">F607-D607</f>
        <v>7</v>
      </c>
      <c r="H607" s="13"/>
    </row>
    <row r="608" spans="2:8">
      <c r="B608" s="93"/>
      <c r="C608" s="93"/>
      <c r="D608" s="14">
        <v>88</v>
      </c>
      <c r="E608" s="13"/>
      <c r="F608" s="14">
        <v>97</v>
      </c>
      <c r="G608" s="13">
        <f t="shared" si="7"/>
        <v>9</v>
      </c>
      <c r="H608" s="13"/>
    </row>
    <row r="609" spans="2:8">
      <c r="B609" s="93"/>
      <c r="C609" s="93"/>
      <c r="D609" s="14">
        <v>91.9</v>
      </c>
      <c r="E609" s="13"/>
      <c r="F609" s="14">
        <v>99</v>
      </c>
      <c r="G609" s="13">
        <f t="shared" si="7"/>
        <v>7.0999999999999943</v>
      </c>
      <c r="H609" s="13"/>
    </row>
    <row r="610" spans="2:8">
      <c r="B610" s="93"/>
      <c r="C610" s="93"/>
      <c r="D610" s="14">
        <v>92</v>
      </c>
      <c r="E610" s="13"/>
      <c r="F610" s="14">
        <v>101</v>
      </c>
      <c r="G610" s="13">
        <f t="shared" si="7"/>
        <v>9</v>
      </c>
      <c r="H610" s="13"/>
    </row>
    <row r="611" spans="2:8">
      <c r="B611" s="94"/>
      <c r="C611" s="94"/>
      <c r="D611" s="14">
        <v>99.8</v>
      </c>
      <c r="E611" s="13"/>
      <c r="F611" s="14">
        <v>105</v>
      </c>
      <c r="G611" s="13">
        <f t="shared" si="7"/>
        <v>5.2000000000000028</v>
      </c>
      <c r="H611" s="13"/>
    </row>
    <row r="612" spans="2:8">
      <c r="B612" s="92" t="s">
        <v>373</v>
      </c>
      <c r="C612" s="92" t="s">
        <v>375</v>
      </c>
      <c r="D612" s="14">
        <v>96</v>
      </c>
      <c r="E612" s="13"/>
      <c r="F612" s="14">
        <v>109</v>
      </c>
      <c r="G612" s="13">
        <f t="shared" si="7"/>
        <v>13</v>
      </c>
      <c r="H612" s="13"/>
    </row>
    <row r="613" spans="2:8">
      <c r="B613" s="94"/>
      <c r="C613" s="94"/>
      <c r="D613" s="14">
        <v>103</v>
      </c>
      <c r="E613" s="13">
        <v>100</v>
      </c>
      <c r="F613" s="14"/>
      <c r="G613" s="13">
        <f>E613-D613</f>
        <v>-3</v>
      </c>
      <c r="H613" s="13"/>
    </row>
    <row r="614" spans="2:8">
      <c r="B614" s="41" t="s">
        <v>373</v>
      </c>
      <c r="C614" s="89" t="s">
        <v>375</v>
      </c>
      <c r="D614" s="14">
        <v>84.4</v>
      </c>
      <c r="E614" s="13"/>
      <c r="F614" s="14"/>
      <c r="G614" s="13"/>
      <c r="H614" s="13" t="s">
        <v>13</v>
      </c>
    </row>
    <row r="615" spans="2:8">
      <c r="B615" s="41" t="s">
        <v>376</v>
      </c>
      <c r="C615" s="90"/>
      <c r="D615" s="14"/>
      <c r="E615" s="13"/>
      <c r="F615" s="14">
        <v>94.5</v>
      </c>
      <c r="G615" s="13">
        <f>F615-D614</f>
        <v>10.099999999999994</v>
      </c>
      <c r="H615" s="13"/>
    </row>
    <row r="616" spans="2:8">
      <c r="B616" s="41" t="s">
        <v>373</v>
      </c>
      <c r="C616" s="90"/>
      <c r="D616" s="14">
        <v>83</v>
      </c>
      <c r="E616" s="13"/>
      <c r="F616" s="14"/>
      <c r="G616" s="13"/>
      <c r="H616" s="13" t="s">
        <v>13</v>
      </c>
    </row>
    <row r="617" spans="2:8">
      <c r="B617" s="89" t="s">
        <v>376</v>
      </c>
      <c r="C617" s="90"/>
      <c r="D617" s="14"/>
      <c r="E617" s="13"/>
      <c r="F617" s="14">
        <v>98.7</v>
      </c>
      <c r="G617" s="13">
        <f>F617-D616</f>
        <v>15.700000000000003</v>
      </c>
      <c r="H617" s="13"/>
    </row>
    <row r="618" spans="2:8">
      <c r="B618" s="90"/>
      <c r="C618" s="90"/>
      <c r="D618" s="14">
        <v>91.8</v>
      </c>
      <c r="E618" s="13"/>
      <c r="F618" s="14"/>
      <c r="G618" s="13"/>
      <c r="H618" s="13"/>
    </row>
    <row r="619" spans="2:8">
      <c r="B619" s="90"/>
      <c r="C619" s="90"/>
      <c r="D619" s="14"/>
      <c r="E619" s="13">
        <v>83</v>
      </c>
      <c r="F619" s="14"/>
      <c r="G619" s="13">
        <f>E619-D618</f>
        <v>-8.7999999999999972</v>
      </c>
      <c r="H619" s="13"/>
    </row>
    <row r="620" spans="2:8">
      <c r="B620" s="91"/>
      <c r="C620" s="91"/>
      <c r="D620" s="14">
        <v>76.2</v>
      </c>
      <c r="E620" s="13"/>
      <c r="F620" s="14">
        <v>78</v>
      </c>
      <c r="G620" s="13">
        <f>F620-D620</f>
        <v>1.7999999999999972</v>
      </c>
      <c r="H620" s="13"/>
    </row>
    <row r="621" spans="2:8">
      <c r="B621" s="89" t="s">
        <v>376</v>
      </c>
      <c r="C621" s="89" t="s">
        <v>371</v>
      </c>
      <c r="D621" s="14">
        <v>95.2</v>
      </c>
      <c r="E621" s="13"/>
      <c r="F621" s="14">
        <v>103.1</v>
      </c>
      <c r="G621" s="13">
        <f>F621-D621</f>
        <v>7.8999999999999915</v>
      </c>
      <c r="H621" s="13"/>
    </row>
    <row r="622" spans="2:8">
      <c r="B622" s="90"/>
      <c r="C622" s="90"/>
      <c r="D622" s="14">
        <v>96</v>
      </c>
      <c r="E622" s="13"/>
      <c r="F622" s="14">
        <v>105.1</v>
      </c>
      <c r="G622" s="13">
        <f>F622-D622</f>
        <v>9.0999999999999943</v>
      </c>
      <c r="H622" s="13"/>
    </row>
    <row r="623" spans="2:8">
      <c r="B623" s="90"/>
      <c r="C623" s="90"/>
      <c r="D623" s="14">
        <v>109</v>
      </c>
      <c r="E623" s="13"/>
      <c r="F623" s="14">
        <v>119</v>
      </c>
      <c r="G623" s="13">
        <f>F623-D623</f>
        <v>10</v>
      </c>
      <c r="H623" s="13"/>
    </row>
    <row r="624" spans="2:8">
      <c r="B624" s="90"/>
      <c r="C624" s="90"/>
      <c r="D624" s="14">
        <v>114.15</v>
      </c>
      <c r="E624" s="13"/>
      <c r="F624" s="14">
        <v>126</v>
      </c>
      <c r="G624" s="13">
        <f>F624-D624</f>
        <v>11.849999999999994</v>
      </c>
      <c r="H624" s="13"/>
    </row>
    <row r="625" spans="2:8">
      <c r="B625" s="91"/>
      <c r="C625" s="91"/>
      <c r="D625" s="14">
        <v>124</v>
      </c>
      <c r="E625" s="13">
        <v>118</v>
      </c>
      <c r="F625" s="14"/>
      <c r="G625" s="13">
        <f>E625-D625</f>
        <v>-6</v>
      </c>
      <c r="H625" s="13"/>
    </row>
    <row r="626" spans="2:8">
      <c r="B626" s="89" t="s">
        <v>376</v>
      </c>
      <c r="C626" s="89" t="s">
        <v>375</v>
      </c>
      <c r="D626" s="14">
        <v>76</v>
      </c>
      <c r="E626" s="13">
        <v>74.3</v>
      </c>
      <c r="F626" s="14"/>
      <c r="G626" s="13">
        <f>E626-D626</f>
        <v>-1.7000000000000028</v>
      </c>
      <c r="H626" s="13"/>
    </row>
    <row r="627" spans="2:8">
      <c r="B627" s="90"/>
      <c r="C627" s="90"/>
      <c r="D627" s="14">
        <v>76</v>
      </c>
      <c r="E627" s="13"/>
      <c r="F627" s="14"/>
      <c r="G627" s="13">
        <v>85.15</v>
      </c>
      <c r="H627" s="13"/>
    </row>
    <row r="628" spans="2:8">
      <c r="B628" s="91"/>
      <c r="C628" s="91"/>
      <c r="D628" s="14">
        <v>79</v>
      </c>
      <c r="E628" s="13"/>
      <c r="F628" s="14"/>
      <c r="G628" s="13"/>
      <c r="H628" s="13" t="s">
        <v>13</v>
      </c>
    </row>
    <row r="629" spans="2:8">
      <c r="B629" s="89" t="s">
        <v>377</v>
      </c>
      <c r="C629" s="89" t="s">
        <v>375</v>
      </c>
      <c r="D629" s="14"/>
      <c r="E629" s="13"/>
      <c r="F629" s="14">
        <v>91.8</v>
      </c>
      <c r="G629" s="13">
        <f>F629-D628</f>
        <v>12.799999999999997</v>
      </c>
      <c r="H629" s="5"/>
    </row>
    <row r="630" spans="2:8">
      <c r="B630" s="90"/>
      <c r="C630" s="90"/>
      <c r="D630" s="14">
        <v>79</v>
      </c>
      <c r="E630" s="13"/>
      <c r="F630" s="14">
        <v>97.5</v>
      </c>
      <c r="G630" s="13">
        <f>F630-D630</f>
        <v>18.5</v>
      </c>
      <c r="H630" s="5"/>
    </row>
    <row r="631" spans="2:8">
      <c r="B631" s="91"/>
      <c r="C631" s="91"/>
      <c r="D631" s="14">
        <v>85</v>
      </c>
      <c r="E631" s="13"/>
      <c r="F631" s="14">
        <v>105</v>
      </c>
      <c r="G631" s="13">
        <f>F631-D631</f>
        <v>20</v>
      </c>
      <c r="H631" s="5"/>
    </row>
    <row r="632" spans="2:8">
      <c r="B632" s="89" t="s">
        <v>377</v>
      </c>
      <c r="C632" s="89" t="s">
        <v>371</v>
      </c>
      <c r="D632" s="14">
        <v>121</v>
      </c>
      <c r="E632" s="13">
        <v>116</v>
      </c>
      <c r="F632" s="14"/>
      <c r="G632" s="13">
        <f>E632-D632</f>
        <v>-5</v>
      </c>
      <c r="H632" s="5"/>
    </row>
    <row r="633" spans="2:8">
      <c r="B633" s="90"/>
      <c r="C633" s="91"/>
      <c r="D633" s="14">
        <v>96</v>
      </c>
      <c r="E633" s="13">
        <v>92</v>
      </c>
      <c r="F633" s="14"/>
      <c r="G633" s="13">
        <f>E633-D633</f>
        <v>-4</v>
      </c>
      <c r="H633" s="5"/>
    </row>
    <row r="634" spans="2:8">
      <c r="B634" s="90"/>
      <c r="C634" s="89" t="s">
        <v>375</v>
      </c>
      <c r="D634" s="14">
        <v>101</v>
      </c>
      <c r="E634" s="13">
        <v>88</v>
      </c>
      <c r="F634" s="14"/>
      <c r="G634" s="13">
        <f>E634-D634</f>
        <v>-13</v>
      </c>
      <c r="H634" s="5"/>
    </row>
    <row r="635" spans="2:8">
      <c r="B635" s="90"/>
      <c r="C635" s="90"/>
      <c r="D635" s="14">
        <v>95.2</v>
      </c>
      <c r="E635" s="13"/>
      <c r="F635" s="14">
        <v>105.4</v>
      </c>
      <c r="G635" s="13">
        <f>F635-D635</f>
        <v>10.200000000000003</v>
      </c>
      <c r="H635" s="5"/>
    </row>
    <row r="636" spans="2:8">
      <c r="B636" s="90"/>
      <c r="C636" s="90"/>
      <c r="D636" s="14">
        <v>95.2</v>
      </c>
      <c r="E636" s="13"/>
      <c r="F636" s="14">
        <v>109</v>
      </c>
      <c r="G636" s="13">
        <f>F636-D636</f>
        <v>13.799999999999997</v>
      </c>
      <c r="H636" s="5"/>
    </row>
    <row r="637" spans="2:8">
      <c r="B637" s="90"/>
      <c r="C637" s="90"/>
      <c r="D637" s="14">
        <v>96</v>
      </c>
      <c r="E637" s="13"/>
      <c r="F637" s="14">
        <v>115.6</v>
      </c>
      <c r="G637" s="13">
        <f>F637-D637</f>
        <v>19.599999999999994</v>
      </c>
      <c r="H637" s="5"/>
    </row>
    <row r="638" spans="2:8">
      <c r="B638" s="90"/>
      <c r="C638" s="90"/>
      <c r="D638" s="14">
        <v>112</v>
      </c>
      <c r="E638" s="13"/>
      <c r="F638" s="14">
        <v>121.25</v>
      </c>
      <c r="G638" s="13">
        <f>F638-D638</f>
        <v>9.25</v>
      </c>
      <c r="H638" s="5"/>
    </row>
    <row r="639" spans="2:8">
      <c r="B639" s="90"/>
      <c r="C639" s="91"/>
      <c r="D639" s="14">
        <v>122</v>
      </c>
      <c r="E639" s="13">
        <v>117</v>
      </c>
      <c r="F639" s="14"/>
      <c r="G639" s="13">
        <f>E639-D639</f>
        <v>-5</v>
      </c>
      <c r="H639" s="5"/>
    </row>
    <row r="640" spans="2:8">
      <c r="B640" s="90"/>
      <c r="C640" s="89" t="s">
        <v>371</v>
      </c>
      <c r="D640" s="14">
        <v>70.5</v>
      </c>
      <c r="E640" s="13">
        <v>62</v>
      </c>
      <c r="F640" s="14"/>
      <c r="G640" s="13">
        <f>E640-D640</f>
        <v>-8.5</v>
      </c>
      <c r="H640" s="5"/>
    </row>
    <row r="641" spans="2:8">
      <c r="B641" s="91"/>
      <c r="C641" s="91"/>
      <c r="D641" s="14">
        <v>68</v>
      </c>
      <c r="E641" s="13"/>
      <c r="F641" s="14">
        <v>76.3</v>
      </c>
      <c r="G641" s="13">
        <f>F641-D641</f>
        <v>8.2999999999999972</v>
      </c>
      <c r="H641" s="5"/>
    </row>
    <row r="642" spans="2:8">
      <c r="B642" s="92" t="s">
        <v>378</v>
      </c>
      <c r="C642" s="92" t="s">
        <v>379</v>
      </c>
      <c r="D642" s="14">
        <v>116</v>
      </c>
      <c r="E642" s="13">
        <v>112</v>
      </c>
      <c r="F642" s="14"/>
      <c r="G642" s="13">
        <f>E642-D642</f>
        <v>-4</v>
      </c>
      <c r="H642" s="5"/>
    </row>
    <row r="643" spans="2:8">
      <c r="B643" s="93"/>
      <c r="C643" s="93"/>
      <c r="D643" s="14">
        <v>109.4</v>
      </c>
      <c r="E643" s="13"/>
      <c r="F643" s="14">
        <v>122.1</v>
      </c>
      <c r="G643" s="13">
        <f t="shared" ref="G643:G651" si="8">F643-D643</f>
        <v>12.699999999999989</v>
      </c>
      <c r="H643" s="5"/>
    </row>
    <row r="644" spans="2:8">
      <c r="B644" s="93"/>
      <c r="C644" s="93"/>
      <c r="D644" s="14">
        <v>109.4</v>
      </c>
      <c r="E644" s="13"/>
      <c r="F644" s="14">
        <v>124</v>
      </c>
      <c r="G644" s="13">
        <f t="shared" si="8"/>
        <v>14.599999999999994</v>
      </c>
      <c r="H644" s="5"/>
    </row>
    <row r="645" spans="2:8">
      <c r="B645" s="93"/>
      <c r="C645" s="93"/>
      <c r="D645" s="14">
        <v>109.4</v>
      </c>
      <c r="E645" s="13"/>
      <c r="F645" s="14">
        <v>128.69999999999999</v>
      </c>
      <c r="G645" s="13">
        <f t="shared" si="8"/>
        <v>19.299999999999983</v>
      </c>
      <c r="H645" s="5"/>
    </row>
    <row r="646" spans="2:8">
      <c r="B646" s="93"/>
      <c r="C646" s="93"/>
      <c r="D646" s="14">
        <v>109.9</v>
      </c>
      <c r="E646" s="13"/>
      <c r="F646" s="14">
        <v>120.25</v>
      </c>
      <c r="G646" s="13">
        <f t="shared" si="8"/>
        <v>10.349999999999994</v>
      </c>
      <c r="H646" s="5"/>
    </row>
    <row r="647" spans="2:8">
      <c r="B647" s="93"/>
      <c r="C647" s="93"/>
      <c r="D647" s="14">
        <v>109.9</v>
      </c>
      <c r="E647" s="13"/>
      <c r="F647" s="14">
        <v>123</v>
      </c>
      <c r="G647" s="13">
        <f t="shared" si="8"/>
        <v>13.099999999999994</v>
      </c>
      <c r="H647" s="5"/>
    </row>
    <row r="648" spans="2:8">
      <c r="B648" s="93"/>
      <c r="C648" s="93"/>
      <c r="D648" s="14">
        <v>120.8</v>
      </c>
      <c r="E648" s="13"/>
      <c r="F648" s="14">
        <v>129.4</v>
      </c>
      <c r="G648" s="13">
        <f t="shared" si="8"/>
        <v>8.6000000000000085</v>
      </c>
      <c r="H648" s="5"/>
    </row>
    <row r="649" spans="2:8">
      <c r="B649" s="93"/>
      <c r="C649" s="93"/>
      <c r="D649" s="14">
        <v>115</v>
      </c>
      <c r="E649" s="13"/>
      <c r="F649" s="14">
        <v>133.19999999999999</v>
      </c>
      <c r="G649" s="13">
        <f t="shared" si="8"/>
        <v>18.199999999999989</v>
      </c>
      <c r="H649" s="5"/>
    </row>
    <row r="650" spans="2:8">
      <c r="B650" s="93"/>
      <c r="C650" s="93"/>
      <c r="D650" s="14">
        <v>115</v>
      </c>
      <c r="E650" s="13"/>
      <c r="F650" s="14">
        <v>136.1</v>
      </c>
      <c r="G650" s="13">
        <f t="shared" si="8"/>
        <v>21.099999999999994</v>
      </c>
      <c r="H650" s="5"/>
    </row>
    <row r="651" spans="2:8">
      <c r="B651" s="94"/>
      <c r="C651" s="94"/>
      <c r="D651" s="14">
        <v>138</v>
      </c>
      <c r="E651" s="13"/>
      <c r="F651" s="14">
        <v>143</v>
      </c>
      <c r="G651" s="13">
        <f t="shared" si="8"/>
        <v>5</v>
      </c>
      <c r="H651" s="5"/>
    </row>
    <row r="652" spans="2:8">
      <c r="B652" s="89" t="s">
        <v>378</v>
      </c>
      <c r="C652" s="89" t="s">
        <v>371</v>
      </c>
      <c r="D652" s="14">
        <v>75</v>
      </c>
      <c r="E652" s="13">
        <v>70</v>
      </c>
      <c r="F652" s="14"/>
      <c r="G652" s="13">
        <f>E652-D652</f>
        <v>-5</v>
      </c>
      <c r="H652" s="5"/>
    </row>
    <row r="653" spans="2:8">
      <c r="B653" s="90"/>
      <c r="C653" s="90"/>
      <c r="D653" s="14">
        <v>70</v>
      </c>
      <c r="E653" s="13">
        <v>62</v>
      </c>
      <c r="F653" s="14"/>
      <c r="G653" s="13">
        <f>E653-D653</f>
        <v>-8</v>
      </c>
      <c r="H653" s="5"/>
    </row>
    <row r="654" spans="2:8">
      <c r="B654" s="90"/>
      <c r="C654" s="90"/>
      <c r="D654" s="14">
        <v>68.5</v>
      </c>
      <c r="E654" s="13">
        <v>63</v>
      </c>
      <c r="F654" s="14"/>
      <c r="G654" s="13">
        <f>E654-D654</f>
        <v>-5.5</v>
      </c>
      <c r="H654" s="5"/>
    </row>
    <row r="655" spans="2:8">
      <c r="B655" s="91"/>
      <c r="C655" s="90"/>
      <c r="D655" s="14">
        <v>46.9</v>
      </c>
      <c r="E655" s="13"/>
      <c r="F655" s="14"/>
      <c r="G655" s="13"/>
      <c r="H655" s="13" t="s">
        <v>13</v>
      </c>
    </row>
    <row r="656" spans="2:8">
      <c r="B656" s="89" t="s">
        <v>380</v>
      </c>
      <c r="C656" s="91"/>
      <c r="D656" s="14"/>
      <c r="E656" s="13"/>
      <c r="F656" s="14">
        <v>61</v>
      </c>
      <c r="G656" s="13">
        <f>F656-D655</f>
        <v>14.100000000000001</v>
      </c>
      <c r="H656" s="5"/>
    </row>
    <row r="657" spans="2:8">
      <c r="B657" s="90"/>
      <c r="C657" s="89" t="s">
        <v>375</v>
      </c>
      <c r="D657" s="14">
        <v>114.6</v>
      </c>
      <c r="E657" s="13"/>
      <c r="F657" s="14">
        <v>121.2</v>
      </c>
      <c r="G657" s="13">
        <f t="shared" ref="G657:G664" si="9">F657-D657</f>
        <v>6.6000000000000085</v>
      </c>
      <c r="H657" s="5"/>
    </row>
    <row r="658" spans="2:8">
      <c r="B658" s="90"/>
      <c r="C658" s="90"/>
      <c r="D658" s="14">
        <v>115</v>
      </c>
      <c r="E658" s="13"/>
      <c r="F658" s="14">
        <v>125.5</v>
      </c>
      <c r="G658" s="13">
        <f t="shared" si="9"/>
        <v>10.5</v>
      </c>
      <c r="H658" s="5"/>
    </row>
    <row r="659" spans="2:8">
      <c r="B659" s="90"/>
      <c r="C659" s="90"/>
      <c r="D659" s="14">
        <v>109.7</v>
      </c>
      <c r="E659" s="13"/>
      <c r="F659" s="14">
        <v>125.5</v>
      </c>
      <c r="G659" s="13">
        <f t="shared" si="9"/>
        <v>15.799999999999997</v>
      </c>
      <c r="H659" s="5"/>
    </row>
    <row r="660" spans="2:8">
      <c r="B660" s="90"/>
      <c r="C660" s="90"/>
      <c r="D660" s="14">
        <v>110</v>
      </c>
      <c r="E660" s="13"/>
      <c r="F660" s="14">
        <v>118</v>
      </c>
      <c r="G660" s="13">
        <f t="shared" si="9"/>
        <v>8</v>
      </c>
      <c r="H660" s="5"/>
    </row>
    <row r="661" spans="2:8">
      <c r="B661" s="90"/>
      <c r="C661" s="90"/>
      <c r="D661" s="14">
        <v>124</v>
      </c>
      <c r="E661" s="13"/>
      <c r="F661" s="14">
        <v>134.5</v>
      </c>
      <c r="G661" s="13">
        <f t="shared" si="9"/>
        <v>10.5</v>
      </c>
      <c r="H661" s="5"/>
    </row>
    <row r="662" spans="2:8">
      <c r="B662" s="90"/>
      <c r="C662" s="90"/>
      <c r="D662" s="14">
        <v>124</v>
      </c>
      <c r="E662" s="13"/>
      <c r="F662" s="14">
        <v>138</v>
      </c>
      <c r="G662" s="13">
        <f t="shared" si="9"/>
        <v>14</v>
      </c>
      <c r="H662" s="5"/>
    </row>
    <row r="663" spans="2:8">
      <c r="B663" s="90"/>
      <c r="C663" s="90"/>
      <c r="D663" s="14">
        <v>128</v>
      </c>
      <c r="E663" s="13"/>
      <c r="F663" s="14">
        <v>137.85</v>
      </c>
      <c r="G663" s="13">
        <f t="shared" si="9"/>
        <v>9.8499999999999943</v>
      </c>
      <c r="H663" s="5"/>
    </row>
    <row r="664" spans="2:8">
      <c r="B664" s="90"/>
      <c r="C664" s="90"/>
      <c r="D664" s="14">
        <v>128</v>
      </c>
      <c r="E664" s="13"/>
      <c r="F664" s="14">
        <v>148.15</v>
      </c>
      <c r="G664" s="13">
        <f t="shared" si="9"/>
        <v>20.150000000000006</v>
      </c>
      <c r="H664" s="5"/>
    </row>
    <row r="665" spans="2:8">
      <c r="B665" s="90"/>
      <c r="C665" s="91"/>
      <c r="D665" s="14">
        <v>153</v>
      </c>
      <c r="E665" s="13">
        <v>148</v>
      </c>
      <c r="F665" s="14"/>
      <c r="G665" s="13">
        <f>E665-D665</f>
        <v>-5</v>
      </c>
      <c r="H665" s="5"/>
    </row>
    <row r="666" spans="2:8">
      <c r="B666" s="90"/>
      <c r="C666" s="89" t="s">
        <v>371</v>
      </c>
      <c r="D666" s="14">
        <v>41</v>
      </c>
      <c r="E666" s="13"/>
      <c r="F666" s="14">
        <v>47.5</v>
      </c>
      <c r="G666" s="13">
        <f>F666-D666</f>
        <v>6.5</v>
      </c>
      <c r="H666" s="5"/>
    </row>
    <row r="667" spans="2:8">
      <c r="B667" s="91"/>
      <c r="C667" s="90"/>
      <c r="D667" s="14">
        <v>41</v>
      </c>
      <c r="E667" s="13"/>
      <c r="F667" s="14"/>
      <c r="G667" s="13"/>
      <c r="H667" s="13" t="s">
        <v>13</v>
      </c>
    </row>
    <row r="668" spans="2:8">
      <c r="B668" s="89" t="s">
        <v>381</v>
      </c>
      <c r="C668" s="90"/>
      <c r="D668" s="14"/>
      <c r="E668" s="13">
        <v>40</v>
      </c>
      <c r="F668" s="14"/>
      <c r="G668" s="13">
        <f>E668-D667</f>
        <v>-1</v>
      </c>
      <c r="H668" s="5"/>
    </row>
    <row r="669" spans="2:8">
      <c r="B669" s="90"/>
      <c r="C669" s="90"/>
      <c r="D669" s="14">
        <v>38.799999999999997</v>
      </c>
      <c r="E669" s="13"/>
      <c r="F669" s="14">
        <v>51</v>
      </c>
      <c r="G669" s="13">
        <f>F669-D669</f>
        <v>12.200000000000003</v>
      </c>
      <c r="H669" s="5"/>
    </row>
    <row r="670" spans="2:8">
      <c r="B670" s="90"/>
      <c r="C670" s="91"/>
      <c r="D670" s="14">
        <v>40</v>
      </c>
      <c r="E670" s="13"/>
      <c r="F670" s="14">
        <v>46</v>
      </c>
      <c r="G670" s="13">
        <f>F670-D670</f>
        <v>6</v>
      </c>
      <c r="H670" s="5"/>
    </row>
    <row r="671" spans="2:8">
      <c r="B671" s="90"/>
      <c r="C671" s="89" t="s">
        <v>379</v>
      </c>
      <c r="D671" s="14">
        <v>141</v>
      </c>
      <c r="E671" s="13"/>
      <c r="F671" s="14">
        <v>151.30000000000001</v>
      </c>
      <c r="G671" s="13">
        <f>F671-D671</f>
        <v>10.300000000000011</v>
      </c>
      <c r="H671" s="5"/>
    </row>
    <row r="672" spans="2:8">
      <c r="B672" s="90"/>
      <c r="C672" s="90"/>
      <c r="D672" s="14">
        <v>141</v>
      </c>
      <c r="E672" s="13">
        <v>140</v>
      </c>
      <c r="F672" s="14"/>
      <c r="G672" s="13">
        <f>E672-D672</f>
        <v>-1</v>
      </c>
      <c r="H672" s="5"/>
    </row>
    <row r="673" spans="2:8">
      <c r="B673" s="90"/>
      <c r="C673" s="90"/>
      <c r="D673" s="14">
        <v>138</v>
      </c>
      <c r="E673" s="13"/>
      <c r="F673" s="14">
        <v>155</v>
      </c>
      <c r="G673" s="13">
        <f>F673-D673</f>
        <v>17</v>
      </c>
      <c r="H673" s="5"/>
    </row>
    <row r="674" spans="2:8">
      <c r="B674" s="90"/>
      <c r="C674" s="90"/>
      <c r="D674" s="14">
        <v>138</v>
      </c>
      <c r="E674" s="13"/>
      <c r="F674" s="14">
        <v>165</v>
      </c>
      <c r="G674" s="13">
        <f>F674-D674</f>
        <v>27</v>
      </c>
      <c r="H674" s="5"/>
    </row>
    <row r="675" spans="2:8">
      <c r="B675" s="90"/>
      <c r="C675" s="91"/>
      <c r="D675" s="14">
        <v>138</v>
      </c>
      <c r="E675" s="13"/>
      <c r="F675" s="14">
        <v>169</v>
      </c>
      <c r="G675" s="13">
        <f>F675-D675</f>
        <v>31</v>
      </c>
      <c r="H675" s="5"/>
    </row>
    <row r="676" spans="2:8">
      <c r="B676" s="90"/>
      <c r="C676" s="89" t="s">
        <v>371</v>
      </c>
      <c r="D676" s="14">
        <v>32.799999999999997</v>
      </c>
      <c r="E676" s="13"/>
      <c r="F676" s="14">
        <v>41.4</v>
      </c>
      <c r="G676" s="13">
        <f>F676-D676</f>
        <v>8.6000000000000014</v>
      </c>
      <c r="H676" s="5"/>
    </row>
    <row r="677" spans="2:8">
      <c r="B677" s="90"/>
      <c r="C677" s="90"/>
      <c r="D677" s="14">
        <v>32.799999999999997</v>
      </c>
      <c r="E677" s="13"/>
      <c r="F677" s="14"/>
      <c r="G677" s="13"/>
      <c r="H677" s="13" t="s">
        <v>13</v>
      </c>
    </row>
    <row r="678" spans="2:8">
      <c r="B678" s="30" t="s">
        <v>382</v>
      </c>
      <c r="C678" s="90"/>
      <c r="D678" s="14"/>
      <c r="E678" s="13">
        <v>35</v>
      </c>
      <c r="F678" s="14"/>
      <c r="G678" s="13">
        <f>E678-D677</f>
        <v>2.2000000000000028</v>
      </c>
      <c r="H678" s="13"/>
    </row>
    <row r="679" spans="2:8">
      <c r="B679" s="31" t="s">
        <v>381</v>
      </c>
      <c r="C679" s="90"/>
      <c r="D679" s="14">
        <v>33</v>
      </c>
      <c r="E679" s="13"/>
      <c r="F679" s="14"/>
      <c r="G679" s="13"/>
      <c r="H679" s="13" t="s">
        <v>13</v>
      </c>
    </row>
    <row r="680" spans="2:8">
      <c r="B680" s="32" t="s">
        <v>382</v>
      </c>
      <c r="C680" s="91"/>
      <c r="D680" s="25"/>
      <c r="E680" s="13">
        <v>35</v>
      </c>
      <c r="F680" s="14"/>
      <c r="G680" s="13">
        <f>E680-D679</f>
        <v>2</v>
      </c>
      <c r="H680" s="5"/>
    </row>
    <row r="681" spans="2:8">
      <c r="B681" s="92" t="s">
        <v>382</v>
      </c>
      <c r="C681" s="92" t="s">
        <v>379</v>
      </c>
      <c r="D681" s="14">
        <v>141</v>
      </c>
      <c r="E681" s="13"/>
      <c r="F681" s="14">
        <v>152</v>
      </c>
      <c r="G681" s="13">
        <f t="shared" ref="G681:G687" si="10">F681-D681</f>
        <v>11</v>
      </c>
      <c r="H681" s="5"/>
    </row>
    <row r="682" spans="2:8">
      <c r="B682" s="90"/>
      <c r="C682" s="93"/>
      <c r="D682" s="14">
        <v>141</v>
      </c>
      <c r="E682" s="13"/>
      <c r="F682" s="14">
        <v>164</v>
      </c>
      <c r="G682" s="13">
        <f t="shared" si="10"/>
        <v>23</v>
      </c>
      <c r="H682" s="5"/>
    </row>
    <row r="683" spans="2:8">
      <c r="B683" s="90"/>
      <c r="C683" s="93"/>
      <c r="D683" s="14">
        <v>148</v>
      </c>
      <c r="E683" s="13"/>
      <c r="F683" s="14">
        <v>162.5</v>
      </c>
      <c r="G683" s="13">
        <f t="shared" si="10"/>
        <v>14.5</v>
      </c>
      <c r="H683" s="5"/>
    </row>
    <row r="684" spans="2:8">
      <c r="B684" s="90"/>
      <c r="C684" s="93"/>
      <c r="D684" s="14">
        <v>148</v>
      </c>
      <c r="E684" s="13"/>
      <c r="F684" s="14">
        <v>164</v>
      </c>
      <c r="G684" s="13">
        <f t="shared" si="10"/>
        <v>16</v>
      </c>
      <c r="H684" s="5"/>
    </row>
    <row r="685" spans="2:8">
      <c r="B685" s="90"/>
      <c r="C685" s="93"/>
      <c r="D685" s="14">
        <v>150</v>
      </c>
      <c r="E685" s="13"/>
      <c r="F685" s="14">
        <v>159</v>
      </c>
      <c r="G685" s="13">
        <f t="shared" si="10"/>
        <v>9</v>
      </c>
      <c r="H685" s="5"/>
    </row>
    <row r="686" spans="2:8">
      <c r="B686" s="90"/>
      <c r="C686" s="93"/>
      <c r="D686" s="14">
        <v>150</v>
      </c>
      <c r="E686" s="13"/>
      <c r="F686" s="14">
        <v>163.5</v>
      </c>
      <c r="G686" s="13">
        <f t="shared" si="10"/>
        <v>13.5</v>
      </c>
      <c r="H686" s="5"/>
    </row>
    <row r="687" spans="2:8">
      <c r="B687" s="91"/>
      <c r="C687" s="94"/>
      <c r="D687" s="14">
        <v>150</v>
      </c>
      <c r="E687" s="13"/>
      <c r="F687" s="14">
        <v>171.5</v>
      </c>
      <c r="G687" s="13">
        <f t="shared" si="10"/>
        <v>21.5</v>
      </c>
      <c r="H687" s="5"/>
    </row>
    <row r="688" spans="2:8">
      <c r="B688" s="43" t="s">
        <v>383</v>
      </c>
      <c r="C688" s="43" t="s">
        <v>384</v>
      </c>
      <c r="D688" s="14">
        <v>124</v>
      </c>
      <c r="E688" s="13">
        <v>117</v>
      </c>
      <c r="F688" s="14"/>
      <c r="G688" s="13">
        <f>E688-D688</f>
        <v>-7</v>
      </c>
      <c r="H688" s="5"/>
    </row>
    <row r="689" spans="2:8">
      <c r="B689" s="35"/>
      <c r="C689" s="41"/>
      <c r="D689" s="14">
        <v>124</v>
      </c>
      <c r="E689" s="13">
        <v>117</v>
      </c>
      <c r="F689" s="14"/>
      <c r="G689" s="13">
        <f>E689-D689</f>
        <v>-7</v>
      </c>
      <c r="H689" s="5"/>
    </row>
    <row r="690" spans="2:8">
      <c r="B690" s="35"/>
      <c r="C690" s="41"/>
      <c r="D690" s="14">
        <v>111.8</v>
      </c>
      <c r="E690" s="13"/>
      <c r="F690" s="14">
        <v>130</v>
      </c>
      <c r="G690" s="13">
        <f t="shared" ref="G690:G696" si="11">F690-D690</f>
        <v>18.200000000000003</v>
      </c>
      <c r="H690" s="5"/>
    </row>
    <row r="691" spans="2:8">
      <c r="B691" s="35"/>
      <c r="C691" s="41"/>
      <c r="D691" s="14">
        <v>111.8</v>
      </c>
      <c r="E691" s="13"/>
      <c r="F691" s="14">
        <v>120</v>
      </c>
      <c r="G691" s="13">
        <f t="shared" si="11"/>
        <v>8.2000000000000028</v>
      </c>
      <c r="H691" s="5"/>
    </row>
    <row r="692" spans="2:8">
      <c r="B692" s="35"/>
      <c r="C692" s="41"/>
      <c r="D692" s="14">
        <v>123</v>
      </c>
      <c r="E692" s="13"/>
      <c r="F692" s="14">
        <v>129.5</v>
      </c>
      <c r="G692" s="13">
        <f t="shared" si="11"/>
        <v>6.5</v>
      </c>
      <c r="H692" s="5"/>
    </row>
    <row r="693" spans="2:8">
      <c r="B693" s="35"/>
      <c r="C693" s="41"/>
      <c r="D693" s="14">
        <v>123</v>
      </c>
      <c r="E693" s="13"/>
      <c r="F693" s="14">
        <v>133</v>
      </c>
      <c r="G693" s="13">
        <f t="shared" si="11"/>
        <v>10</v>
      </c>
      <c r="H693" s="5"/>
    </row>
    <row r="694" spans="2:8">
      <c r="B694" s="35"/>
      <c r="C694" s="41"/>
      <c r="D694" s="14">
        <v>123</v>
      </c>
      <c r="E694" s="13"/>
      <c r="F694" s="14">
        <v>135</v>
      </c>
      <c r="G694" s="13">
        <f t="shared" si="11"/>
        <v>12</v>
      </c>
      <c r="H694" s="5"/>
    </row>
    <row r="695" spans="2:8">
      <c r="B695" s="35"/>
      <c r="C695" s="41"/>
      <c r="D695" s="14">
        <v>130.5</v>
      </c>
      <c r="E695" s="13"/>
      <c r="F695" s="14">
        <v>136.9</v>
      </c>
      <c r="G695" s="13">
        <f t="shared" si="11"/>
        <v>6.4000000000000057</v>
      </c>
      <c r="H695" s="5"/>
    </row>
    <row r="696" spans="2:8">
      <c r="B696" s="35"/>
      <c r="C696" s="41"/>
      <c r="D696" s="14">
        <v>130.5</v>
      </c>
      <c r="E696" s="13"/>
      <c r="F696" s="14">
        <v>134</v>
      </c>
      <c r="G696" s="13">
        <f t="shared" si="11"/>
        <v>3.5</v>
      </c>
      <c r="H696" s="5"/>
    </row>
    <row r="697" spans="2:8">
      <c r="B697" s="41" t="s">
        <v>383</v>
      </c>
      <c r="C697" s="89" t="s">
        <v>371</v>
      </c>
      <c r="D697" s="14">
        <v>20</v>
      </c>
      <c r="E697" s="13"/>
      <c r="F697" s="14"/>
      <c r="G697" s="13"/>
      <c r="H697" s="13" t="s">
        <v>13</v>
      </c>
    </row>
    <row r="698" spans="2:8">
      <c r="B698" s="89" t="s">
        <v>385</v>
      </c>
      <c r="C698" s="90"/>
      <c r="D698" s="14"/>
      <c r="E698" s="13">
        <v>12</v>
      </c>
      <c r="F698" s="14"/>
      <c r="G698" s="13">
        <f>E698-D697</f>
        <v>-8</v>
      </c>
      <c r="H698" s="13"/>
    </row>
    <row r="699" spans="2:8">
      <c r="B699" s="90"/>
      <c r="C699" s="90"/>
      <c r="D699" s="14">
        <v>18.25</v>
      </c>
      <c r="E699" s="13"/>
      <c r="F699" s="14"/>
      <c r="G699" s="13"/>
      <c r="H699" s="13" t="s">
        <v>13</v>
      </c>
    </row>
    <row r="700" spans="2:8">
      <c r="B700" s="90"/>
      <c r="C700" s="90"/>
      <c r="D700" s="14"/>
      <c r="E700" s="13">
        <v>12</v>
      </c>
      <c r="F700" s="14"/>
      <c r="G700" s="13">
        <f>E700-D699</f>
        <v>-6.25</v>
      </c>
      <c r="H700" s="13"/>
    </row>
    <row r="701" spans="2:8">
      <c r="B701" s="90"/>
      <c r="C701" s="90"/>
      <c r="D701" s="14">
        <v>13.8</v>
      </c>
      <c r="E701" s="13"/>
      <c r="F701" s="14"/>
      <c r="G701" s="13"/>
      <c r="H701" s="13" t="s">
        <v>13</v>
      </c>
    </row>
    <row r="702" spans="2:8">
      <c r="B702" s="40" t="s">
        <v>387</v>
      </c>
      <c r="C702" s="90"/>
      <c r="D702" s="25"/>
      <c r="E702" s="13"/>
      <c r="F702" s="14">
        <v>33</v>
      </c>
      <c r="G702" s="13">
        <f>F702-D701</f>
        <v>19.2</v>
      </c>
      <c r="H702" s="5"/>
    </row>
    <row r="703" spans="2:8">
      <c r="B703" s="40" t="s">
        <v>385</v>
      </c>
      <c r="C703" s="90"/>
      <c r="D703" s="14">
        <v>13.8</v>
      </c>
      <c r="E703" s="13"/>
      <c r="F703" s="14"/>
      <c r="G703" s="13"/>
      <c r="H703" s="13" t="s">
        <v>13</v>
      </c>
    </row>
    <row r="704" spans="2:8">
      <c r="B704" s="44" t="s">
        <v>388</v>
      </c>
      <c r="C704" s="90"/>
      <c r="D704" s="25"/>
      <c r="E704" s="13"/>
      <c r="F704" s="14">
        <v>24.5</v>
      </c>
      <c r="G704" s="13">
        <f>F704-D703</f>
        <v>10.7</v>
      </c>
      <c r="H704" s="5"/>
    </row>
    <row r="705" spans="2:8">
      <c r="B705" s="41" t="s">
        <v>385</v>
      </c>
      <c r="C705" s="90"/>
      <c r="D705" s="14">
        <v>8.6</v>
      </c>
      <c r="E705" s="13"/>
      <c r="F705" s="14"/>
      <c r="G705" s="13"/>
      <c r="H705" s="13" t="s">
        <v>13</v>
      </c>
    </row>
    <row r="706" spans="2:8">
      <c r="B706" s="41" t="s">
        <v>386</v>
      </c>
      <c r="C706" s="90"/>
      <c r="D706" s="25"/>
      <c r="E706" s="13"/>
      <c r="F706" s="14">
        <v>13.3</v>
      </c>
      <c r="G706" s="13">
        <f>F706-D705</f>
        <v>4.7000000000000011</v>
      </c>
      <c r="H706" s="5"/>
    </row>
    <row r="707" spans="2:8">
      <c r="B707" s="40" t="s">
        <v>385</v>
      </c>
      <c r="C707" s="90"/>
      <c r="D707" s="14">
        <v>8.6</v>
      </c>
      <c r="E707" s="13"/>
      <c r="F707" s="14"/>
      <c r="G707" s="13"/>
      <c r="H707" s="13" t="s">
        <v>13</v>
      </c>
    </row>
    <row r="708" spans="2:8">
      <c r="B708" s="40" t="s">
        <v>386</v>
      </c>
      <c r="C708" s="91"/>
      <c r="D708" s="25"/>
      <c r="E708" s="13"/>
      <c r="F708" s="14">
        <v>16.7</v>
      </c>
      <c r="G708" s="13">
        <f>F708-D707</f>
        <v>8.1</v>
      </c>
      <c r="H708" s="5"/>
    </row>
    <row r="709" spans="2:8">
      <c r="B709" s="89" t="s">
        <v>385</v>
      </c>
      <c r="C709" s="92" t="s">
        <v>384</v>
      </c>
      <c r="D709" s="14">
        <v>151</v>
      </c>
      <c r="E709" s="13"/>
      <c r="F709" s="14">
        <v>161</v>
      </c>
      <c r="G709" s="13">
        <f>F709-D709</f>
        <v>10</v>
      </c>
      <c r="H709" s="5"/>
    </row>
    <row r="710" spans="2:8">
      <c r="B710" s="90"/>
      <c r="C710" s="93"/>
      <c r="D710" s="14">
        <v>151</v>
      </c>
      <c r="E710" s="13"/>
      <c r="F710" s="14">
        <v>155</v>
      </c>
      <c r="G710" s="13">
        <f>F710-D710</f>
        <v>4</v>
      </c>
      <c r="H710" s="5"/>
    </row>
    <row r="711" spans="2:8">
      <c r="B711" s="90"/>
      <c r="C711" s="93"/>
      <c r="D711" s="14">
        <v>156</v>
      </c>
      <c r="E711" s="13"/>
      <c r="F711" s="14">
        <v>163</v>
      </c>
      <c r="G711" s="13">
        <f>F711-D711</f>
        <v>7</v>
      </c>
      <c r="H711" s="5"/>
    </row>
    <row r="712" spans="2:8">
      <c r="B712" s="90"/>
      <c r="C712" s="93"/>
      <c r="D712" s="14">
        <v>156</v>
      </c>
      <c r="E712" s="13">
        <v>155</v>
      </c>
      <c r="F712" s="14"/>
      <c r="G712" s="13">
        <f>E712-D712</f>
        <v>-1</v>
      </c>
      <c r="H712" s="5"/>
    </row>
    <row r="713" spans="2:8">
      <c r="B713" s="90"/>
      <c r="C713" s="93"/>
      <c r="D713" s="14">
        <v>164</v>
      </c>
      <c r="E713" s="13"/>
      <c r="F713" s="14">
        <v>177</v>
      </c>
      <c r="G713" s="13">
        <f>F713-D713</f>
        <v>13</v>
      </c>
      <c r="H713" s="5"/>
    </row>
    <row r="714" spans="2:8">
      <c r="B714" s="90"/>
      <c r="C714" s="93"/>
      <c r="D714" s="14">
        <v>164</v>
      </c>
      <c r="E714" s="13"/>
      <c r="F714" s="14">
        <v>181.55</v>
      </c>
      <c r="G714" s="13">
        <f>F714-D714</f>
        <v>17.550000000000011</v>
      </c>
      <c r="H714" s="5"/>
    </row>
    <row r="715" spans="2:8">
      <c r="B715" s="91"/>
      <c r="C715" s="94"/>
      <c r="D715" s="25"/>
      <c r="E715" s="13"/>
      <c r="F715" s="14"/>
      <c r="G715" s="13"/>
      <c r="H715" s="5"/>
    </row>
    <row r="716" spans="2:8">
      <c r="B716" s="41" t="s">
        <v>385</v>
      </c>
      <c r="C716" s="89" t="s">
        <v>356</v>
      </c>
      <c r="D716" s="14">
        <v>56</v>
      </c>
      <c r="E716" s="13">
        <v>50</v>
      </c>
      <c r="F716" s="14"/>
      <c r="G716" s="13">
        <f>E716-D716</f>
        <v>-6</v>
      </c>
      <c r="H716" s="5"/>
    </row>
    <row r="717" spans="2:8">
      <c r="B717" s="41"/>
      <c r="C717" s="90"/>
      <c r="D717" s="14">
        <v>39</v>
      </c>
      <c r="E717" s="13"/>
      <c r="F717" s="14"/>
      <c r="G717" s="13"/>
      <c r="H717" s="13" t="s">
        <v>13</v>
      </c>
    </row>
    <row r="718" spans="2:8">
      <c r="B718" s="41" t="s">
        <v>386</v>
      </c>
      <c r="C718" s="90"/>
      <c r="D718" s="14"/>
      <c r="E718" s="13"/>
      <c r="F718" s="14">
        <v>47</v>
      </c>
      <c r="G718" s="13">
        <f>F718-D717</f>
        <v>8</v>
      </c>
      <c r="H718" s="13"/>
    </row>
    <row r="719" spans="2:8">
      <c r="B719" s="41"/>
      <c r="C719" s="90"/>
      <c r="D719" s="14">
        <v>35</v>
      </c>
      <c r="E719" s="13"/>
      <c r="F719" s="14"/>
      <c r="G719" s="13"/>
      <c r="H719" s="13" t="s">
        <v>13</v>
      </c>
    </row>
    <row r="720" spans="2:8">
      <c r="B720" s="41" t="s">
        <v>386</v>
      </c>
      <c r="C720" s="91"/>
      <c r="D720" s="14"/>
      <c r="E720" s="13"/>
      <c r="F720" s="14">
        <v>52.1</v>
      </c>
      <c r="G720" s="13">
        <f>F720-D719</f>
        <v>17.100000000000001</v>
      </c>
      <c r="H720" s="13"/>
    </row>
    <row r="721" spans="2:8">
      <c r="B721" s="35"/>
      <c r="C721" s="35"/>
      <c r="D721" s="14">
        <v>35</v>
      </c>
      <c r="E721" s="13"/>
      <c r="F721" s="14"/>
      <c r="G721" s="13"/>
      <c r="H721" s="13"/>
    </row>
    <row r="722" spans="2:8">
      <c r="B722" s="35"/>
      <c r="C722" s="35"/>
      <c r="D722" s="14"/>
      <c r="E722" s="13"/>
      <c r="F722" s="14">
        <v>58.5</v>
      </c>
      <c r="G722" s="13">
        <f>F722-D721</f>
        <v>23.5</v>
      </c>
      <c r="H722" s="13"/>
    </row>
    <row r="723" spans="2:8">
      <c r="B723" s="41" t="s">
        <v>385</v>
      </c>
      <c r="C723" s="43" t="s">
        <v>384</v>
      </c>
      <c r="D723" s="14">
        <v>171</v>
      </c>
      <c r="E723" s="13"/>
      <c r="F723" s="14"/>
      <c r="G723" s="13"/>
      <c r="H723" s="13" t="s">
        <v>13</v>
      </c>
    </row>
    <row r="724" spans="2:8">
      <c r="B724" s="41" t="s">
        <v>386</v>
      </c>
      <c r="C724" s="43"/>
      <c r="D724" s="14"/>
      <c r="E724" s="13">
        <v>163</v>
      </c>
      <c r="F724" s="14"/>
      <c r="G724" s="13">
        <f>E724-D723</f>
        <v>-8</v>
      </c>
      <c r="H724" s="5"/>
    </row>
    <row r="725" spans="2:8">
      <c r="B725" s="41" t="s">
        <v>386</v>
      </c>
      <c r="C725" s="43" t="s">
        <v>364</v>
      </c>
      <c r="D725" s="14">
        <v>90</v>
      </c>
      <c r="E725" s="13">
        <v>85</v>
      </c>
      <c r="F725" s="14"/>
      <c r="G725" s="13">
        <f>E725-D725</f>
        <v>-5</v>
      </c>
      <c r="H725" s="5"/>
    </row>
    <row r="726" spans="2:8">
      <c r="B726" s="89" t="s">
        <v>386</v>
      </c>
      <c r="C726" s="92" t="s">
        <v>356</v>
      </c>
      <c r="D726" s="14">
        <v>53.65</v>
      </c>
      <c r="E726" s="13"/>
      <c r="F726" s="14">
        <v>58.6</v>
      </c>
      <c r="G726" s="13">
        <f>F726-D726</f>
        <v>4.9500000000000028</v>
      </c>
      <c r="H726" s="5"/>
    </row>
    <row r="727" spans="2:8">
      <c r="B727" s="90"/>
      <c r="C727" s="93"/>
      <c r="D727" s="14">
        <v>54</v>
      </c>
      <c r="E727" s="13"/>
      <c r="F727" s="14">
        <v>61</v>
      </c>
      <c r="G727" s="13">
        <f>F727-D727</f>
        <v>7</v>
      </c>
      <c r="H727" s="5"/>
    </row>
    <row r="728" spans="2:8">
      <c r="B728" s="90"/>
      <c r="C728" s="93"/>
      <c r="D728" s="14">
        <v>50</v>
      </c>
      <c r="E728" s="13"/>
      <c r="F728" s="14">
        <v>68</v>
      </c>
      <c r="G728" s="13">
        <f>F728-D728</f>
        <v>18</v>
      </c>
      <c r="H728" s="5"/>
    </row>
    <row r="729" spans="2:8">
      <c r="B729" s="91"/>
      <c r="C729" s="94"/>
      <c r="D729" s="14">
        <v>50</v>
      </c>
      <c r="E729" s="13"/>
      <c r="F729" s="14"/>
      <c r="G729" s="13"/>
      <c r="H729" s="13" t="s">
        <v>13</v>
      </c>
    </row>
    <row r="730" spans="2:8">
      <c r="B730" s="41" t="s">
        <v>387</v>
      </c>
      <c r="C730" s="92" t="s">
        <v>356</v>
      </c>
      <c r="D730" s="25"/>
      <c r="E730" s="13"/>
      <c r="F730" s="14">
        <v>116</v>
      </c>
      <c r="G730" s="13">
        <f>F730-D729</f>
        <v>66</v>
      </c>
      <c r="H730" s="5"/>
    </row>
    <row r="731" spans="2:8">
      <c r="B731" s="41" t="s">
        <v>387</v>
      </c>
      <c r="C731" s="94"/>
      <c r="D731" s="14">
        <v>113</v>
      </c>
      <c r="E731" s="13"/>
      <c r="F731" s="14">
        <v>124.1</v>
      </c>
      <c r="G731" s="13">
        <f>F731-D731</f>
        <v>11.099999999999994</v>
      </c>
      <c r="H731" s="5"/>
    </row>
    <row r="732" spans="2:8">
      <c r="B732" s="89" t="s">
        <v>387</v>
      </c>
      <c r="C732" s="92" t="s">
        <v>384</v>
      </c>
      <c r="D732" s="14">
        <v>61.2</v>
      </c>
      <c r="E732" s="13">
        <v>53</v>
      </c>
      <c r="F732" s="14"/>
      <c r="G732" s="13">
        <f>E732-D732</f>
        <v>-8.2000000000000028</v>
      </c>
      <c r="H732" s="5"/>
    </row>
    <row r="733" spans="2:8">
      <c r="B733" s="90"/>
      <c r="C733" s="93"/>
      <c r="D733" s="14">
        <v>63</v>
      </c>
      <c r="E733" s="13"/>
      <c r="F733" s="14">
        <v>77</v>
      </c>
      <c r="G733" s="13">
        <f>F733-D733</f>
        <v>14</v>
      </c>
      <c r="H733" s="5"/>
    </row>
    <row r="734" spans="2:8">
      <c r="B734" s="91"/>
      <c r="C734" s="94"/>
      <c r="D734" s="14">
        <v>62.6</v>
      </c>
      <c r="E734" s="13"/>
      <c r="F734" s="14">
        <v>80</v>
      </c>
      <c r="G734" s="13">
        <f>F734-D734</f>
        <v>17.399999999999999</v>
      </c>
      <c r="H734" s="5"/>
    </row>
    <row r="735" spans="2:8">
      <c r="B735" s="41" t="s">
        <v>387</v>
      </c>
      <c r="C735" s="43" t="s">
        <v>356</v>
      </c>
      <c r="D735" s="14">
        <v>112</v>
      </c>
      <c r="E735" s="13">
        <v>105</v>
      </c>
      <c r="F735" s="14"/>
      <c r="G735" s="13">
        <f>E735-D735</f>
        <v>-7</v>
      </c>
      <c r="H735" s="5"/>
    </row>
    <row r="736" spans="2:8">
      <c r="B736" s="41" t="s">
        <v>387</v>
      </c>
      <c r="C736" s="41" t="s">
        <v>356</v>
      </c>
      <c r="D736" s="14">
        <v>91</v>
      </c>
      <c r="E736" s="13"/>
      <c r="F736" s="14"/>
      <c r="G736" s="13"/>
      <c r="H736" s="13" t="s">
        <v>13</v>
      </c>
    </row>
    <row r="737" spans="2:8">
      <c r="B737" s="41" t="s">
        <v>389</v>
      </c>
      <c r="C737" s="35"/>
      <c r="D737" s="25"/>
      <c r="E737" s="13"/>
      <c r="F737" s="14">
        <v>119.5</v>
      </c>
      <c r="G737" s="13">
        <f>F737-D736</f>
        <v>28.5</v>
      </c>
      <c r="H737" s="5"/>
    </row>
    <row r="738" spans="2:8">
      <c r="B738" s="41" t="s">
        <v>387</v>
      </c>
      <c r="C738" s="43" t="s">
        <v>356</v>
      </c>
      <c r="D738" s="14">
        <v>80</v>
      </c>
      <c r="E738" s="13"/>
      <c r="F738" s="14"/>
      <c r="G738" s="13"/>
      <c r="H738" s="13" t="s">
        <v>13</v>
      </c>
    </row>
    <row r="739" spans="2:8">
      <c r="B739" s="41" t="s">
        <v>388</v>
      </c>
      <c r="C739" s="43"/>
      <c r="D739" s="25"/>
      <c r="E739" s="13"/>
      <c r="F739" s="14">
        <v>98</v>
      </c>
      <c r="G739" s="13">
        <f>F739-D738</f>
        <v>18</v>
      </c>
      <c r="H739" s="5"/>
    </row>
    <row r="740" spans="2:8">
      <c r="B740" s="41" t="s">
        <v>387</v>
      </c>
      <c r="C740" s="43" t="s">
        <v>371</v>
      </c>
      <c r="D740" s="14">
        <v>22.5</v>
      </c>
      <c r="E740" s="13"/>
      <c r="F740" s="14"/>
      <c r="G740" s="13"/>
      <c r="H740" s="13" t="s">
        <v>13</v>
      </c>
    </row>
    <row r="741" spans="2:8">
      <c r="B741" s="41" t="s">
        <v>389</v>
      </c>
      <c r="C741" s="43"/>
      <c r="D741" s="25"/>
      <c r="E741" s="13">
        <v>22.6</v>
      </c>
      <c r="F741" s="14"/>
      <c r="G741" s="13">
        <f>E741-D740</f>
        <v>0.10000000000000142</v>
      </c>
      <c r="H741" s="5"/>
    </row>
    <row r="742" spans="2:8">
      <c r="B742" s="41" t="s">
        <v>388</v>
      </c>
      <c r="C742" s="43" t="s">
        <v>371</v>
      </c>
      <c r="D742" s="14">
        <v>16</v>
      </c>
      <c r="E742" s="13"/>
      <c r="F742" s="14">
        <v>24.5</v>
      </c>
      <c r="G742" s="13">
        <f>F742-D742</f>
        <v>8.5</v>
      </c>
      <c r="H742" s="5"/>
    </row>
    <row r="743" spans="2:8">
      <c r="B743" s="41" t="s">
        <v>388</v>
      </c>
      <c r="C743" s="92" t="s">
        <v>371</v>
      </c>
      <c r="D743" s="14">
        <v>16.100000000000001</v>
      </c>
      <c r="E743" s="13"/>
      <c r="F743" s="14"/>
      <c r="G743" s="13"/>
      <c r="H743" s="13" t="s">
        <v>13</v>
      </c>
    </row>
    <row r="744" spans="2:8">
      <c r="B744" s="41" t="s">
        <v>389</v>
      </c>
      <c r="C744" s="94"/>
      <c r="D744" s="25"/>
      <c r="E744" s="13"/>
      <c r="F744" s="14">
        <v>29.7</v>
      </c>
      <c r="G744" s="13"/>
      <c r="H744" s="5"/>
    </row>
    <row r="745" spans="2:8">
      <c r="B745" s="41" t="s">
        <v>388</v>
      </c>
      <c r="C745" s="92" t="s">
        <v>356</v>
      </c>
      <c r="D745" s="14">
        <v>76</v>
      </c>
      <c r="E745" s="13"/>
      <c r="F745" s="14">
        <v>95.5</v>
      </c>
      <c r="G745" s="13">
        <f>F745-D745</f>
        <v>19.5</v>
      </c>
      <c r="H745" s="5"/>
    </row>
    <row r="746" spans="2:8">
      <c r="B746" s="41" t="s">
        <v>388</v>
      </c>
      <c r="C746" s="94"/>
      <c r="D746" s="14">
        <v>76</v>
      </c>
      <c r="E746" s="13"/>
      <c r="F746" s="14"/>
      <c r="G746" s="13"/>
      <c r="H746" s="13" t="s">
        <v>13</v>
      </c>
    </row>
    <row r="747" spans="2:8">
      <c r="B747" s="41" t="s">
        <v>389</v>
      </c>
      <c r="C747" s="43"/>
      <c r="D747" s="25"/>
      <c r="E747" s="13"/>
      <c r="F747" s="14">
        <v>108.15</v>
      </c>
      <c r="G747" s="13">
        <f>F747-D746</f>
        <v>32.150000000000006</v>
      </c>
      <c r="H747" s="5"/>
    </row>
    <row r="748" spans="2:8">
      <c r="B748" s="41" t="s">
        <v>388</v>
      </c>
      <c r="C748" s="43" t="s">
        <v>356</v>
      </c>
      <c r="D748" s="14">
        <v>80</v>
      </c>
      <c r="E748" s="13"/>
      <c r="F748" s="14">
        <v>98</v>
      </c>
      <c r="G748" s="13">
        <f>F748-D748</f>
        <v>18</v>
      </c>
      <c r="H748" s="5"/>
    </row>
    <row r="749" spans="2:8">
      <c r="B749" s="41" t="s">
        <v>388</v>
      </c>
      <c r="C749" s="43" t="s">
        <v>384</v>
      </c>
      <c r="D749" s="14">
        <v>82</v>
      </c>
      <c r="E749" s="13">
        <v>74</v>
      </c>
      <c r="F749" s="14"/>
      <c r="G749" s="13">
        <f>E749-D749</f>
        <v>-8</v>
      </c>
      <c r="H749" s="5"/>
    </row>
    <row r="750" spans="2:8">
      <c r="B750" s="41" t="s">
        <v>388</v>
      </c>
      <c r="C750" s="43" t="s">
        <v>384</v>
      </c>
      <c r="D750" s="14">
        <v>62</v>
      </c>
      <c r="E750" s="13"/>
      <c r="F750" s="14">
        <v>68</v>
      </c>
      <c r="G750" s="13">
        <f>F750-D750</f>
        <v>6</v>
      </c>
      <c r="H750" s="5"/>
    </row>
    <row r="751" spans="2:8">
      <c r="B751" s="41" t="s">
        <v>388</v>
      </c>
      <c r="C751" s="92" t="s">
        <v>384</v>
      </c>
      <c r="D751" s="14">
        <v>62</v>
      </c>
      <c r="E751" s="13"/>
      <c r="F751" s="14"/>
      <c r="G751" s="13"/>
      <c r="H751" s="13" t="s">
        <v>13</v>
      </c>
    </row>
    <row r="752" spans="2:8">
      <c r="B752" s="41" t="s">
        <v>389</v>
      </c>
      <c r="C752" s="94"/>
      <c r="D752" s="25"/>
      <c r="E752" s="13">
        <v>50</v>
      </c>
      <c r="F752" s="14"/>
      <c r="G752" s="13">
        <f>E752-D751</f>
        <v>-12</v>
      </c>
      <c r="H752" s="5"/>
    </row>
    <row r="753" spans="2:8">
      <c r="B753" s="89" t="s">
        <v>389</v>
      </c>
      <c r="C753" s="92" t="s">
        <v>356</v>
      </c>
      <c r="D753" s="14">
        <v>105</v>
      </c>
      <c r="E753" s="13"/>
      <c r="F753" s="14">
        <v>122</v>
      </c>
      <c r="G753" s="13">
        <f>F753-D753</f>
        <v>17</v>
      </c>
      <c r="H753" s="5"/>
    </row>
    <row r="754" spans="2:8">
      <c r="B754" s="90"/>
      <c r="C754" s="93"/>
      <c r="D754" s="14">
        <v>113.6</v>
      </c>
      <c r="E754" s="13"/>
      <c r="F754" s="14">
        <v>121.2</v>
      </c>
      <c r="G754" s="13"/>
      <c r="H754" s="5"/>
    </row>
    <row r="755" spans="2:8">
      <c r="B755" s="90"/>
      <c r="C755" s="93"/>
      <c r="D755" s="14">
        <v>110.2</v>
      </c>
      <c r="E755" s="13"/>
      <c r="F755" s="14">
        <v>117.6</v>
      </c>
      <c r="G755" s="13"/>
      <c r="H755" s="5"/>
    </row>
    <row r="756" spans="2:8">
      <c r="B756" s="90"/>
      <c r="C756" s="93"/>
      <c r="D756" s="14">
        <v>110.6</v>
      </c>
      <c r="E756" s="13"/>
      <c r="F756" s="14">
        <v>123</v>
      </c>
      <c r="G756" s="13"/>
      <c r="H756" s="5"/>
    </row>
    <row r="757" spans="2:8">
      <c r="B757" s="90"/>
      <c r="C757" s="93"/>
      <c r="D757" s="14">
        <v>111</v>
      </c>
      <c r="E757" s="13">
        <v>103</v>
      </c>
      <c r="F757" s="14"/>
      <c r="G757" s="13">
        <f>E757-D757</f>
        <v>-8</v>
      </c>
      <c r="H757" s="5"/>
    </row>
    <row r="758" spans="2:8">
      <c r="B758" s="90"/>
      <c r="C758" s="93"/>
      <c r="D758" s="14">
        <v>108</v>
      </c>
      <c r="E758" s="13">
        <v>103</v>
      </c>
      <c r="F758" s="14"/>
      <c r="G758" s="13">
        <f>E758-D758</f>
        <v>-5</v>
      </c>
      <c r="H758" s="5"/>
    </row>
    <row r="759" spans="2:8">
      <c r="B759" s="91"/>
      <c r="C759" s="94"/>
      <c r="D759" s="14">
        <v>101</v>
      </c>
      <c r="E759" s="13">
        <v>97</v>
      </c>
      <c r="F759" s="14"/>
      <c r="G759" s="13">
        <f>E759-D759</f>
        <v>-4</v>
      </c>
      <c r="H759" s="5"/>
    </row>
    <row r="760" spans="2:8">
      <c r="B760" s="41" t="s">
        <v>389</v>
      </c>
      <c r="C760" s="43" t="s">
        <v>379</v>
      </c>
      <c r="D760" s="14">
        <v>93.8</v>
      </c>
      <c r="E760" s="13"/>
      <c r="F760" s="14">
        <v>101.2</v>
      </c>
      <c r="G760" s="13">
        <f>F760-D760</f>
        <v>7.4000000000000057</v>
      </c>
      <c r="H760" s="5"/>
    </row>
    <row r="761" spans="2:8">
      <c r="B761" s="41" t="s">
        <v>389</v>
      </c>
      <c r="C761" s="41" t="s">
        <v>379</v>
      </c>
      <c r="D761" s="14">
        <v>94</v>
      </c>
      <c r="E761" s="13"/>
      <c r="F761" s="14"/>
      <c r="G761" s="13"/>
      <c r="H761" s="13" t="s">
        <v>13</v>
      </c>
    </row>
    <row r="762" spans="2:8">
      <c r="B762" s="41" t="s">
        <v>390</v>
      </c>
      <c r="C762" s="41"/>
      <c r="D762" s="14"/>
      <c r="E762" s="13">
        <v>86</v>
      </c>
      <c r="F762" s="14"/>
      <c r="G762" s="13">
        <f>E762-D761</f>
        <v>-8</v>
      </c>
      <c r="H762" s="5"/>
    </row>
    <row r="763" spans="2:8">
      <c r="B763" s="41" t="s">
        <v>390</v>
      </c>
      <c r="C763" s="41" t="s">
        <v>356</v>
      </c>
      <c r="D763" s="14">
        <v>113</v>
      </c>
      <c r="E763" s="13">
        <v>110</v>
      </c>
      <c r="F763" s="14"/>
      <c r="G763" s="13">
        <f>E763-D763</f>
        <v>-3</v>
      </c>
      <c r="H763" s="5"/>
    </row>
    <row r="764" spans="2:8">
      <c r="B764" s="41" t="s">
        <v>390</v>
      </c>
      <c r="C764" s="41" t="s">
        <v>379</v>
      </c>
      <c r="D764" s="14">
        <v>82</v>
      </c>
      <c r="E764" s="13"/>
      <c r="F764" s="14">
        <v>93.3</v>
      </c>
      <c r="G764" s="13">
        <f t="shared" ref="G764:G769" si="12">F764-D764</f>
        <v>11.299999999999997</v>
      </c>
      <c r="H764" s="5"/>
    </row>
    <row r="765" spans="2:8">
      <c r="B765" s="41"/>
      <c r="C765" s="41"/>
      <c r="D765" s="14">
        <v>83</v>
      </c>
      <c r="E765" s="13"/>
      <c r="F765" s="14">
        <v>99.2</v>
      </c>
      <c r="G765" s="13">
        <f t="shared" si="12"/>
        <v>16.200000000000003</v>
      </c>
      <c r="H765" s="5"/>
    </row>
    <row r="766" spans="2:8">
      <c r="B766" s="41"/>
      <c r="C766" s="41"/>
      <c r="D766" s="14">
        <v>83</v>
      </c>
      <c r="E766" s="13"/>
      <c r="F766" s="14">
        <v>106</v>
      </c>
      <c r="G766" s="13">
        <f t="shared" si="12"/>
        <v>23</v>
      </c>
      <c r="H766" s="5"/>
    </row>
    <row r="767" spans="2:8">
      <c r="B767" s="41"/>
      <c r="C767" s="41"/>
      <c r="D767" s="14">
        <v>97</v>
      </c>
      <c r="E767" s="13"/>
      <c r="F767" s="14">
        <v>109.8</v>
      </c>
      <c r="G767" s="13">
        <f t="shared" si="12"/>
        <v>12.799999999999997</v>
      </c>
      <c r="H767" s="5"/>
    </row>
    <row r="768" spans="2:8">
      <c r="B768" s="41" t="s">
        <v>390</v>
      </c>
      <c r="C768" s="41" t="s">
        <v>356</v>
      </c>
      <c r="D768" s="14">
        <v>94.5</v>
      </c>
      <c r="E768" s="13"/>
      <c r="F768" s="14">
        <v>108.5</v>
      </c>
      <c r="G768" s="13">
        <f t="shared" si="12"/>
        <v>14</v>
      </c>
      <c r="H768" s="5"/>
    </row>
    <row r="769" spans="2:8">
      <c r="B769" s="41"/>
      <c r="C769" s="41"/>
      <c r="D769" s="14">
        <v>95</v>
      </c>
      <c r="E769" s="13"/>
      <c r="F769" s="14">
        <v>98</v>
      </c>
      <c r="G769" s="13">
        <f t="shared" si="12"/>
        <v>3</v>
      </c>
      <c r="H769" s="5"/>
    </row>
    <row r="770" spans="2:8">
      <c r="B770" s="41"/>
      <c r="C770" s="41" t="s">
        <v>379</v>
      </c>
      <c r="D770" s="14">
        <v>92.2</v>
      </c>
      <c r="E770" s="13">
        <v>86</v>
      </c>
      <c r="F770" s="14"/>
      <c r="G770" s="13">
        <f>E770-D770</f>
        <v>-6.2000000000000028</v>
      </c>
      <c r="H770" s="5"/>
    </row>
    <row r="771" spans="2:8">
      <c r="B771" s="41"/>
      <c r="C771" s="41" t="s">
        <v>356</v>
      </c>
      <c r="D771" s="14">
        <v>102.8</v>
      </c>
      <c r="E771" s="13">
        <v>98</v>
      </c>
      <c r="F771" s="14"/>
      <c r="G771" s="13">
        <f>E771-D771</f>
        <v>-4.7999999999999972</v>
      </c>
      <c r="H771" s="5"/>
    </row>
    <row r="772" spans="2:8">
      <c r="B772" s="41" t="s">
        <v>391</v>
      </c>
      <c r="C772" s="41" t="s">
        <v>379</v>
      </c>
      <c r="D772" s="14">
        <v>79.7</v>
      </c>
      <c r="E772" s="13">
        <v>75</v>
      </c>
      <c r="F772" s="14"/>
      <c r="G772" s="13">
        <f>E772-D772</f>
        <v>-4.7000000000000028</v>
      </c>
      <c r="H772" s="5"/>
    </row>
    <row r="773" spans="2:8">
      <c r="B773" s="41"/>
      <c r="C773" s="41" t="s">
        <v>356</v>
      </c>
      <c r="D773" s="14">
        <v>108</v>
      </c>
      <c r="E773" s="13">
        <v>100</v>
      </c>
      <c r="F773" s="14"/>
      <c r="G773" s="13">
        <f>E773-D773</f>
        <v>-8</v>
      </c>
      <c r="H773" s="5"/>
    </row>
    <row r="774" spans="2:8">
      <c r="B774" s="41" t="s">
        <v>391</v>
      </c>
      <c r="C774" s="41" t="s">
        <v>379</v>
      </c>
      <c r="D774" s="14">
        <v>90</v>
      </c>
      <c r="E774" s="13"/>
      <c r="F774" s="14">
        <v>100.9</v>
      </c>
      <c r="G774" s="13">
        <f>F774-D774</f>
        <v>10.900000000000006</v>
      </c>
      <c r="H774" s="5"/>
    </row>
    <row r="775" spans="2:8">
      <c r="B775" s="41"/>
      <c r="C775" s="41"/>
      <c r="D775" s="14">
        <v>90.5</v>
      </c>
      <c r="E775" s="13"/>
      <c r="F775" s="14">
        <v>109.25</v>
      </c>
      <c r="G775" s="13">
        <f>F775-D775</f>
        <v>18.75</v>
      </c>
      <c r="H775" s="5"/>
    </row>
    <row r="776" spans="2:8">
      <c r="B776" s="41"/>
      <c r="C776" s="41"/>
      <c r="D776" s="14">
        <v>89.8</v>
      </c>
      <c r="E776" s="13"/>
      <c r="F776" s="14">
        <v>96.5</v>
      </c>
      <c r="G776" s="13">
        <f>F776-D776</f>
        <v>6.7000000000000028</v>
      </c>
      <c r="H776" s="5"/>
    </row>
    <row r="777" spans="2:8">
      <c r="B777" s="41"/>
      <c r="C777" s="41" t="s">
        <v>356</v>
      </c>
      <c r="D777" s="14">
        <v>72.400000000000006</v>
      </c>
      <c r="E777" s="13"/>
      <c r="F777" s="14">
        <v>78</v>
      </c>
      <c r="G777" s="13">
        <f>F777-D777</f>
        <v>5.5999999999999943</v>
      </c>
      <c r="H777" s="5"/>
    </row>
    <row r="778" spans="2:8">
      <c r="B778" s="41"/>
      <c r="C778" s="41" t="s">
        <v>379</v>
      </c>
      <c r="D778" s="14">
        <v>108.8</v>
      </c>
      <c r="E778" s="13">
        <v>103</v>
      </c>
      <c r="F778" s="14"/>
      <c r="G778" s="13">
        <f>E778-D778</f>
        <v>-5.7999999999999972</v>
      </c>
      <c r="H778" s="5"/>
    </row>
    <row r="779" spans="2:8">
      <c r="B779" s="41" t="s">
        <v>391</v>
      </c>
      <c r="C779" s="41" t="s">
        <v>356</v>
      </c>
      <c r="D779" s="14">
        <v>78.8</v>
      </c>
      <c r="E779" s="13"/>
      <c r="F779" s="14">
        <v>87.65</v>
      </c>
      <c r="G779" s="13">
        <f>F779-D779</f>
        <v>8.8500000000000085</v>
      </c>
      <c r="H779" s="5"/>
    </row>
    <row r="780" spans="2:8">
      <c r="B780" s="41"/>
      <c r="C780" s="41" t="s">
        <v>356</v>
      </c>
      <c r="D780" s="14">
        <v>93</v>
      </c>
      <c r="E780" s="13"/>
      <c r="F780" s="14"/>
      <c r="G780" s="13"/>
      <c r="H780" s="13" t="s">
        <v>13</v>
      </c>
    </row>
    <row r="781" spans="2:8">
      <c r="B781" s="41" t="s">
        <v>392</v>
      </c>
      <c r="C781" s="41"/>
      <c r="D781" s="14"/>
      <c r="E781" s="13"/>
      <c r="F781" s="14">
        <v>110</v>
      </c>
      <c r="G781" s="13">
        <f>F781-D780</f>
        <v>17</v>
      </c>
      <c r="H781" s="5"/>
    </row>
    <row r="782" spans="2:8">
      <c r="B782" s="41"/>
      <c r="C782" s="41"/>
      <c r="D782" s="14">
        <v>92.2</v>
      </c>
      <c r="E782" s="13"/>
      <c r="F782" s="14"/>
      <c r="G782" s="13"/>
      <c r="H782" s="13" t="s">
        <v>13</v>
      </c>
    </row>
    <row r="783" spans="2:8">
      <c r="B783" s="41" t="s">
        <v>392</v>
      </c>
      <c r="C783" s="41"/>
      <c r="D783" s="14"/>
      <c r="E783" s="13"/>
      <c r="F783" s="14">
        <v>116</v>
      </c>
      <c r="G783" s="13">
        <f>F783-D782</f>
        <v>23.799999999999997</v>
      </c>
      <c r="H783" s="5"/>
    </row>
    <row r="784" spans="2:8">
      <c r="B784" s="89" t="s">
        <v>392</v>
      </c>
      <c r="C784" s="89" t="s">
        <v>356</v>
      </c>
      <c r="D784" s="14">
        <v>113</v>
      </c>
      <c r="E784" s="13"/>
      <c r="F784" s="14">
        <v>122</v>
      </c>
      <c r="G784" s="13">
        <f>F784-D784</f>
        <v>9</v>
      </c>
      <c r="H784" s="5"/>
    </row>
    <row r="785" spans="2:8">
      <c r="B785" s="90"/>
      <c r="C785" s="90"/>
      <c r="D785" s="14">
        <v>113</v>
      </c>
      <c r="E785" s="13"/>
      <c r="F785" s="14">
        <v>126.75</v>
      </c>
      <c r="G785" s="13">
        <f>F785-D785</f>
        <v>13.75</v>
      </c>
      <c r="H785" s="5"/>
    </row>
    <row r="786" spans="2:8">
      <c r="B786" s="90"/>
      <c r="C786" s="90"/>
      <c r="D786" s="14">
        <v>122.2</v>
      </c>
      <c r="E786" s="13"/>
      <c r="F786" s="14">
        <v>133</v>
      </c>
      <c r="G786" s="13">
        <f>F786-D786</f>
        <v>10.799999999999997</v>
      </c>
      <c r="H786" s="5"/>
    </row>
    <row r="787" spans="2:8">
      <c r="B787" s="90"/>
      <c r="C787" s="90"/>
      <c r="D787" s="14">
        <v>123</v>
      </c>
      <c r="E787" s="13"/>
      <c r="F787" s="14">
        <v>135</v>
      </c>
      <c r="G787" s="13">
        <f>F787-D787</f>
        <v>12</v>
      </c>
      <c r="H787" s="5"/>
    </row>
    <row r="788" spans="2:8">
      <c r="B788" s="91"/>
      <c r="C788" s="91"/>
      <c r="D788" s="14">
        <v>122</v>
      </c>
      <c r="E788" s="13"/>
      <c r="F788" s="14"/>
      <c r="G788" s="13"/>
      <c r="H788" s="13" t="s">
        <v>13</v>
      </c>
    </row>
    <row r="789" spans="2:8">
      <c r="B789" s="41" t="s">
        <v>393</v>
      </c>
      <c r="C789" s="35"/>
      <c r="D789" s="25"/>
      <c r="E789" s="13"/>
      <c r="F789" s="14">
        <v>133</v>
      </c>
      <c r="G789" s="13">
        <f>F789-D788</f>
        <v>11</v>
      </c>
      <c r="H789" s="5"/>
    </row>
    <row r="790" spans="2:8">
      <c r="B790" s="41" t="s">
        <v>392</v>
      </c>
      <c r="C790" s="41" t="s">
        <v>356</v>
      </c>
      <c r="D790" s="14">
        <v>122</v>
      </c>
      <c r="E790" s="13"/>
      <c r="F790" s="14"/>
      <c r="G790" s="13"/>
      <c r="H790" s="13" t="s">
        <v>13</v>
      </c>
    </row>
    <row r="791" spans="2:8">
      <c r="B791" s="41" t="s">
        <v>393</v>
      </c>
      <c r="C791" s="35"/>
      <c r="D791" s="25"/>
      <c r="E791" s="13"/>
      <c r="F791" s="14">
        <v>133</v>
      </c>
      <c r="G791" s="13">
        <f>F791-D790</f>
        <v>11</v>
      </c>
      <c r="H791" s="5"/>
    </row>
    <row r="792" spans="2:8">
      <c r="B792" s="89" t="s">
        <v>393</v>
      </c>
      <c r="C792" s="89" t="s">
        <v>356</v>
      </c>
      <c r="D792" s="14">
        <v>88</v>
      </c>
      <c r="E792" s="13"/>
      <c r="F792" s="14">
        <v>100.4</v>
      </c>
      <c r="G792" s="13">
        <f>F792-D792</f>
        <v>12.400000000000006</v>
      </c>
      <c r="H792" s="5"/>
    </row>
    <row r="793" spans="2:8">
      <c r="B793" s="90"/>
      <c r="C793" s="90"/>
      <c r="D793" s="14">
        <v>89</v>
      </c>
      <c r="E793" s="13"/>
      <c r="F793" s="14">
        <v>108</v>
      </c>
      <c r="G793" s="13">
        <f>F793-D793</f>
        <v>19</v>
      </c>
      <c r="H793" s="5"/>
    </row>
    <row r="794" spans="2:8">
      <c r="B794" s="91"/>
      <c r="C794" s="91"/>
      <c r="D794" s="14">
        <v>85</v>
      </c>
      <c r="E794" s="13"/>
      <c r="F794" s="14">
        <v>115</v>
      </c>
      <c r="G794" s="13">
        <f>F794-D794</f>
        <v>30</v>
      </c>
      <c r="H794" s="5"/>
    </row>
    <row r="795" spans="2:8">
      <c r="B795" s="41"/>
      <c r="C795" s="41"/>
      <c r="D795" s="14">
        <v>112.8</v>
      </c>
      <c r="E795" s="13"/>
      <c r="F795" s="14">
        <v>125.7</v>
      </c>
      <c r="G795" s="13">
        <f>F795-D795</f>
        <v>12.900000000000006</v>
      </c>
      <c r="H795" s="5"/>
    </row>
    <row r="796" spans="2:8">
      <c r="B796" s="41"/>
      <c r="C796" s="41"/>
      <c r="D796" s="14">
        <v>113.05</v>
      </c>
      <c r="E796" s="13"/>
      <c r="F796" s="14">
        <v>127</v>
      </c>
      <c r="G796" s="13">
        <f>F796-D796</f>
        <v>13.950000000000003</v>
      </c>
      <c r="H796" s="5"/>
    </row>
    <row r="797" spans="2:8">
      <c r="B797" s="41" t="s">
        <v>393</v>
      </c>
      <c r="C797" s="41" t="s">
        <v>356</v>
      </c>
      <c r="D797" s="14">
        <v>127.7</v>
      </c>
      <c r="E797" s="13"/>
      <c r="F797" s="14"/>
      <c r="G797" s="13"/>
      <c r="H797" s="13" t="s">
        <v>13</v>
      </c>
    </row>
    <row r="798" spans="2:8">
      <c r="B798" s="41" t="s">
        <v>395</v>
      </c>
      <c r="C798" s="41"/>
      <c r="D798" s="14"/>
      <c r="E798" s="13"/>
      <c r="F798" s="14">
        <v>131</v>
      </c>
      <c r="G798" s="13">
        <f>F798-D797</f>
        <v>3.2999999999999972</v>
      </c>
      <c r="H798" s="13"/>
    </row>
    <row r="799" spans="2:8">
      <c r="B799" s="41" t="s">
        <v>393</v>
      </c>
      <c r="C799" s="41"/>
      <c r="D799" s="14">
        <v>128</v>
      </c>
      <c r="E799" s="13"/>
      <c r="F799" s="14"/>
      <c r="G799" s="13"/>
      <c r="H799" s="13" t="s">
        <v>13</v>
      </c>
    </row>
    <row r="800" spans="2:8">
      <c r="B800" s="41" t="s">
        <v>397</v>
      </c>
      <c r="C800" s="41"/>
      <c r="D800" s="14"/>
      <c r="E800" s="13"/>
      <c r="F800" s="14">
        <v>94</v>
      </c>
      <c r="G800" s="13">
        <f>F800-D799</f>
        <v>-34</v>
      </c>
      <c r="H800" s="13"/>
    </row>
    <row r="801" spans="2:8">
      <c r="B801" s="89" t="s">
        <v>395</v>
      </c>
      <c r="C801" s="89" t="s">
        <v>356</v>
      </c>
      <c r="D801" s="14">
        <v>114</v>
      </c>
      <c r="E801" s="13"/>
      <c r="F801" s="14">
        <v>121</v>
      </c>
      <c r="G801" s="13">
        <f>F801-D801</f>
        <v>7</v>
      </c>
      <c r="H801" s="13"/>
    </row>
    <row r="802" spans="2:8">
      <c r="B802" s="90"/>
      <c r="C802" s="90"/>
      <c r="D802" s="14">
        <v>110</v>
      </c>
      <c r="E802" s="13"/>
      <c r="F802" s="14">
        <v>121</v>
      </c>
      <c r="G802" s="13">
        <f>F802-D802</f>
        <v>11</v>
      </c>
      <c r="H802" s="13"/>
    </row>
    <row r="803" spans="2:8">
      <c r="B803" s="90"/>
      <c r="C803" s="90"/>
      <c r="D803" s="14">
        <v>109</v>
      </c>
      <c r="E803" s="13"/>
      <c r="F803" s="14">
        <v>121</v>
      </c>
      <c r="G803" s="13">
        <f>F803-D803</f>
        <v>12</v>
      </c>
      <c r="H803" s="13"/>
    </row>
    <row r="804" spans="2:8">
      <c r="B804" s="90"/>
      <c r="C804" s="90"/>
      <c r="D804" s="14">
        <v>110</v>
      </c>
      <c r="E804" s="13"/>
      <c r="F804" s="14">
        <v>124.2</v>
      </c>
      <c r="G804" s="13">
        <f>F804-D804</f>
        <v>14.200000000000003</v>
      </c>
      <c r="H804" s="13"/>
    </row>
    <row r="805" spans="2:8">
      <c r="B805" s="90"/>
      <c r="C805" s="90"/>
      <c r="D805" s="14">
        <v>109</v>
      </c>
      <c r="E805" s="13"/>
      <c r="F805" s="14">
        <v>131</v>
      </c>
      <c r="G805" s="13">
        <f>F805-D805</f>
        <v>22</v>
      </c>
      <c r="H805" s="13"/>
    </row>
    <row r="806" spans="2:8">
      <c r="B806" s="90"/>
      <c r="C806" s="90"/>
      <c r="D806" s="14">
        <v>100</v>
      </c>
      <c r="E806" s="13">
        <v>85</v>
      </c>
      <c r="F806" s="14"/>
      <c r="G806" s="13">
        <f>E806-D806</f>
        <v>-15</v>
      </c>
      <c r="H806" s="13"/>
    </row>
    <row r="807" spans="2:8">
      <c r="B807" s="91"/>
      <c r="C807" s="91"/>
      <c r="D807" s="14">
        <v>90</v>
      </c>
      <c r="E807" s="13">
        <v>85</v>
      </c>
      <c r="F807" s="14"/>
      <c r="G807" s="13">
        <f>E807-D807</f>
        <v>-5</v>
      </c>
      <c r="H807" s="13"/>
    </row>
    <row r="808" spans="2:8">
      <c r="B808" s="41" t="s">
        <v>395</v>
      </c>
      <c r="C808" s="41"/>
      <c r="D808" s="14">
        <v>88</v>
      </c>
      <c r="E808" s="13"/>
      <c r="F808" s="14"/>
      <c r="G808" s="13"/>
      <c r="H808" s="13" t="s">
        <v>13</v>
      </c>
    </row>
    <row r="809" spans="2:8">
      <c r="B809" s="41" t="s">
        <v>397</v>
      </c>
      <c r="C809" s="41"/>
      <c r="D809" s="14"/>
      <c r="E809" s="13"/>
      <c r="F809" s="14">
        <v>105</v>
      </c>
      <c r="G809" s="13">
        <f>F809-D808</f>
        <v>17</v>
      </c>
      <c r="H809" s="13"/>
    </row>
    <row r="810" spans="2:8">
      <c r="B810" s="41" t="s">
        <v>395</v>
      </c>
      <c r="C810" s="41"/>
      <c r="D810" s="14">
        <v>98</v>
      </c>
      <c r="E810" s="13"/>
      <c r="F810" s="14"/>
      <c r="G810" s="13"/>
      <c r="H810" s="13" t="s">
        <v>13</v>
      </c>
    </row>
    <row r="811" spans="2:8">
      <c r="B811" s="41" t="s">
        <v>397</v>
      </c>
      <c r="C811" s="41"/>
      <c r="D811" s="14"/>
      <c r="E811" s="13">
        <v>94</v>
      </c>
      <c r="F811" s="14"/>
      <c r="G811" s="13">
        <f>E811-D810</f>
        <v>-4</v>
      </c>
      <c r="H811" s="13"/>
    </row>
    <row r="812" spans="2:8">
      <c r="B812" s="41" t="s">
        <v>395</v>
      </c>
      <c r="C812" s="41"/>
      <c r="D812" s="14">
        <v>88.75</v>
      </c>
      <c r="E812" s="13"/>
      <c r="F812" s="14"/>
      <c r="G812" s="13"/>
      <c r="H812" s="13" t="s">
        <v>13</v>
      </c>
    </row>
    <row r="813" spans="2:8">
      <c r="B813" s="41" t="s">
        <v>397</v>
      </c>
      <c r="C813" s="41"/>
      <c r="D813" s="14"/>
      <c r="E813" s="13"/>
      <c r="F813" s="14">
        <v>105</v>
      </c>
      <c r="G813" s="13">
        <f>F813-D812</f>
        <v>16.25</v>
      </c>
      <c r="H813" s="13"/>
    </row>
    <row r="814" spans="2:8">
      <c r="B814" s="89" t="s">
        <v>395</v>
      </c>
      <c r="C814" s="89" t="s">
        <v>396</v>
      </c>
      <c r="D814" s="14">
        <v>116.5</v>
      </c>
      <c r="E814" s="13"/>
      <c r="F814" s="14">
        <v>133</v>
      </c>
      <c r="G814" s="13">
        <f t="shared" ref="G814:G820" si="13">F814-D814</f>
        <v>16.5</v>
      </c>
      <c r="H814" s="13"/>
    </row>
    <row r="815" spans="2:8">
      <c r="B815" s="90"/>
      <c r="C815" s="90"/>
      <c r="D815" s="14">
        <v>120</v>
      </c>
      <c r="E815" s="13"/>
      <c r="F815" s="14">
        <v>133</v>
      </c>
      <c r="G815" s="13">
        <f t="shared" si="13"/>
        <v>13</v>
      </c>
      <c r="H815" s="13"/>
    </row>
    <row r="816" spans="2:8">
      <c r="B816" s="90"/>
      <c r="C816" s="90"/>
      <c r="D816" s="14">
        <v>124</v>
      </c>
      <c r="E816" s="13"/>
      <c r="F816" s="14">
        <v>138</v>
      </c>
      <c r="G816" s="13">
        <f t="shared" si="13"/>
        <v>14</v>
      </c>
      <c r="H816" s="13"/>
    </row>
    <row r="817" spans="2:8">
      <c r="B817" s="90"/>
      <c r="C817" s="90"/>
      <c r="D817" s="14">
        <v>118.7</v>
      </c>
      <c r="E817" s="13"/>
      <c r="F817" s="14">
        <v>131</v>
      </c>
      <c r="G817" s="13">
        <f t="shared" si="13"/>
        <v>12.299999999999997</v>
      </c>
      <c r="H817" s="13"/>
    </row>
    <row r="818" spans="2:8">
      <c r="B818" s="90"/>
      <c r="C818" s="90"/>
      <c r="D818" s="14">
        <v>119</v>
      </c>
      <c r="E818" s="13"/>
      <c r="F818" s="14">
        <v>122</v>
      </c>
      <c r="G818" s="13">
        <f t="shared" si="13"/>
        <v>3</v>
      </c>
      <c r="H818" s="13"/>
    </row>
    <row r="819" spans="2:8">
      <c r="B819" s="91"/>
      <c r="C819" s="91"/>
      <c r="D819" s="14">
        <v>119.8</v>
      </c>
      <c r="E819" s="13"/>
      <c r="F819" s="14">
        <v>124.5</v>
      </c>
      <c r="G819" s="13">
        <f t="shared" si="13"/>
        <v>4.7000000000000028</v>
      </c>
      <c r="H819" s="13"/>
    </row>
    <row r="820" spans="2:8">
      <c r="B820" s="89" t="s">
        <v>397</v>
      </c>
      <c r="C820" s="89" t="s">
        <v>396</v>
      </c>
      <c r="D820" s="14">
        <v>113</v>
      </c>
      <c r="E820" s="13"/>
      <c r="F820" s="14">
        <v>121</v>
      </c>
      <c r="G820" s="13">
        <f t="shared" si="13"/>
        <v>8</v>
      </c>
      <c r="H820" s="13"/>
    </row>
    <row r="821" spans="2:8">
      <c r="B821" s="90"/>
      <c r="C821" s="90"/>
      <c r="D821" s="14">
        <v>117</v>
      </c>
      <c r="E821" s="13">
        <v>113</v>
      </c>
      <c r="F821" s="14"/>
      <c r="G821" s="13">
        <f>E821-D821</f>
        <v>-4</v>
      </c>
      <c r="H821" s="13"/>
    </row>
    <row r="822" spans="2:8">
      <c r="B822" s="90"/>
      <c r="C822" s="90"/>
      <c r="D822" s="14">
        <v>103</v>
      </c>
      <c r="E822" s="13"/>
      <c r="F822" s="14">
        <v>108</v>
      </c>
      <c r="G822" s="13">
        <f>F822-D822</f>
        <v>5</v>
      </c>
      <c r="H822" s="13"/>
    </row>
    <row r="823" spans="2:8">
      <c r="B823" s="90"/>
      <c r="C823" s="91"/>
      <c r="D823" s="14"/>
      <c r="E823" s="13"/>
      <c r="F823" s="14"/>
      <c r="G823" s="13"/>
      <c r="H823" s="13"/>
    </row>
    <row r="824" spans="2:8">
      <c r="B824" s="91"/>
      <c r="C824" s="89" t="s">
        <v>356</v>
      </c>
      <c r="D824" s="14">
        <v>90</v>
      </c>
      <c r="E824" s="13"/>
      <c r="F824" s="14">
        <v>102</v>
      </c>
      <c r="G824" s="13">
        <f>F824-D824</f>
        <v>12</v>
      </c>
      <c r="H824" s="13"/>
    </row>
    <row r="825" spans="2:8">
      <c r="B825" s="41" t="s">
        <v>398</v>
      </c>
      <c r="C825" s="90"/>
      <c r="D825" s="14">
        <v>90</v>
      </c>
      <c r="E825" s="13">
        <v>25</v>
      </c>
      <c r="F825" s="14"/>
      <c r="G825" s="13">
        <f>E825-D825</f>
        <v>-65</v>
      </c>
      <c r="H825" s="13"/>
    </row>
    <row r="826" spans="2:8">
      <c r="B826" s="41" t="s">
        <v>397</v>
      </c>
      <c r="C826" s="90"/>
      <c r="D826" s="14">
        <v>91</v>
      </c>
      <c r="E826" s="13"/>
      <c r="F826" s="14">
        <v>111</v>
      </c>
      <c r="G826" s="13">
        <f>F826-D826</f>
        <v>20</v>
      </c>
      <c r="H826" s="13"/>
    </row>
    <row r="827" spans="2:8">
      <c r="B827" s="41" t="s">
        <v>397</v>
      </c>
      <c r="C827" s="91"/>
      <c r="D827" s="14">
        <v>91</v>
      </c>
      <c r="E827" s="13">
        <v>97</v>
      </c>
      <c r="F827" s="14"/>
      <c r="G827" s="13">
        <f>E827-D827</f>
        <v>6</v>
      </c>
      <c r="H827" s="13"/>
    </row>
    <row r="828" spans="2:8">
      <c r="B828" s="89" t="s">
        <v>398</v>
      </c>
      <c r="C828" s="89" t="s">
        <v>396</v>
      </c>
      <c r="D828" s="14">
        <v>181.65</v>
      </c>
      <c r="E828" s="13"/>
      <c r="F828" s="14">
        <v>196</v>
      </c>
      <c r="G828" s="13">
        <f t="shared" ref="G828:G854" si="14">F828-D828</f>
        <v>14.349999999999994</v>
      </c>
      <c r="H828" s="13"/>
    </row>
    <row r="829" spans="2:8">
      <c r="B829" s="90"/>
      <c r="C829" s="90"/>
      <c r="D829" s="14">
        <v>181.65</v>
      </c>
      <c r="E829" s="13"/>
      <c r="F829" s="14">
        <v>201</v>
      </c>
      <c r="G829" s="13">
        <f t="shared" si="14"/>
        <v>19.349999999999994</v>
      </c>
      <c r="H829" s="13"/>
    </row>
    <row r="830" spans="2:8">
      <c r="B830" s="90"/>
      <c r="C830" s="90"/>
      <c r="D830" s="14">
        <v>182</v>
      </c>
      <c r="E830" s="13"/>
      <c r="F830" s="14">
        <v>210</v>
      </c>
      <c r="G830" s="13">
        <f t="shared" si="14"/>
        <v>28</v>
      </c>
      <c r="H830" s="13"/>
    </row>
    <row r="831" spans="2:8">
      <c r="B831" s="90"/>
      <c r="C831" s="90"/>
      <c r="D831" s="14">
        <v>182</v>
      </c>
      <c r="E831" s="13"/>
      <c r="F831" s="14">
        <v>216</v>
      </c>
      <c r="G831" s="13">
        <f t="shared" si="14"/>
        <v>34</v>
      </c>
      <c r="H831" s="13"/>
    </row>
    <row r="832" spans="2:8">
      <c r="B832" s="90"/>
      <c r="C832" s="90"/>
      <c r="D832" s="14">
        <v>204</v>
      </c>
      <c r="E832" s="13"/>
      <c r="F832" s="14">
        <v>213</v>
      </c>
      <c r="G832" s="13">
        <f t="shared" si="14"/>
        <v>9</v>
      </c>
      <c r="H832" s="13"/>
    </row>
    <row r="833" spans="2:8">
      <c r="B833" s="90"/>
      <c r="C833" s="90"/>
      <c r="D833" s="14">
        <v>202</v>
      </c>
      <c r="E833" s="13"/>
      <c r="F833" s="14">
        <v>221</v>
      </c>
      <c r="G833" s="13">
        <f t="shared" si="14"/>
        <v>19</v>
      </c>
      <c r="H833" s="13"/>
    </row>
    <row r="834" spans="2:8">
      <c r="B834" s="90"/>
      <c r="C834" s="90"/>
      <c r="D834" s="14">
        <v>202</v>
      </c>
      <c r="E834" s="13"/>
      <c r="F834" s="14">
        <v>228</v>
      </c>
      <c r="G834" s="13">
        <f t="shared" si="14"/>
        <v>26</v>
      </c>
      <c r="H834" s="13"/>
    </row>
    <row r="835" spans="2:8">
      <c r="B835" s="91"/>
      <c r="C835" s="91"/>
      <c r="D835" s="14">
        <v>204</v>
      </c>
      <c r="E835" s="13"/>
      <c r="F835" s="14">
        <v>234.5</v>
      </c>
      <c r="G835" s="13">
        <f t="shared" si="14"/>
        <v>30.5</v>
      </c>
      <c r="H835" s="13"/>
    </row>
    <row r="836" spans="2:8">
      <c r="B836" s="89" t="s">
        <v>398</v>
      </c>
      <c r="C836" s="89" t="s">
        <v>384</v>
      </c>
      <c r="D836" s="14">
        <v>27</v>
      </c>
      <c r="E836" s="13"/>
      <c r="F836" s="14">
        <v>36</v>
      </c>
      <c r="G836" s="13">
        <f t="shared" si="14"/>
        <v>9</v>
      </c>
      <c r="H836" s="13"/>
    </row>
    <row r="837" spans="2:8">
      <c r="B837" s="90"/>
      <c r="C837" s="90"/>
      <c r="D837" s="14">
        <v>27</v>
      </c>
      <c r="E837" s="13"/>
      <c r="F837" s="14">
        <v>42</v>
      </c>
      <c r="G837" s="13">
        <f t="shared" si="14"/>
        <v>15</v>
      </c>
      <c r="H837" s="13"/>
    </row>
    <row r="838" spans="2:8">
      <c r="B838" s="90"/>
      <c r="C838" s="90"/>
      <c r="D838" s="14">
        <v>27</v>
      </c>
      <c r="E838" s="13"/>
      <c r="F838" s="14">
        <v>45</v>
      </c>
      <c r="G838" s="13">
        <f t="shared" si="14"/>
        <v>18</v>
      </c>
      <c r="H838" s="13"/>
    </row>
    <row r="839" spans="2:8">
      <c r="B839" s="91"/>
      <c r="C839" s="91"/>
      <c r="D839" s="14">
        <v>27</v>
      </c>
      <c r="E839" s="13"/>
      <c r="F839" s="14">
        <v>35</v>
      </c>
      <c r="G839" s="13">
        <f t="shared" si="14"/>
        <v>8</v>
      </c>
      <c r="H839" s="13"/>
    </row>
    <row r="840" spans="2:8">
      <c r="B840" s="89" t="s">
        <v>398</v>
      </c>
      <c r="C840" s="89" t="s">
        <v>356</v>
      </c>
      <c r="D840" s="14">
        <v>6.95</v>
      </c>
      <c r="E840" s="13"/>
      <c r="F840" s="14">
        <v>11.3</v>
      </c>
      <c r="G840" s="13">
        <f t="shared" si="14"/>
        <v>4.3500000000000005</v>
      </c>
      <c r="H840" s="13"/>
    </row>
    <row r="841" spans="2:8">
      <c r="B841" s="90"/>
      <c r="C841" s="90"/>
      <c r="D841" s="14">
        <v>6.95</v>
      </c>
      <c r="E841" s="13"/>
      <c r="F841" s="14">
        <v>11.3</v>
      </c>
      <c r="G841" s="13">
        <f t="shared" si="14"/>
        <v>4.3500000000000005</v>
      </c>
      <c r="H841" s="13"/>
    </row>
    <row r="842" spans="2:8">
      <c r="B842" s="90"/>
      <c r="C842" s="90"/>
      <c r="D842" s="14">
        <v>6.95</v>
      </c>
      <c r="E842" s="13"/>
      <c r="F842" s="14">
        <v>11.3</v>
      </c>
      <c r="G842" s="13">
        <f t="shared" si="14"/>
        <v>4.3500000000000005</v>
      </c>
      <c r="H842" s="13"/>
    </row>
    <row r="843" spans="2:8">
      <c r="B843" s="90"/>
      <c r="C843" s="90"/>
      <c r="D843" s="14">
        <v>6.95</v>
      </c>
      <c r="E843" s="13"/>
      <c r="F843" s="14">
        <v>11.3</v>
      </c>
      <c r="G843" s="13">
        <f t="shared" si="14"/>
        <v>4.3500000000000005</v>
      </c>
      <c r="H843" s="13"/>
    </row>
    <row r="844" spans="2:8">
      <c r="B844" s="90"/>
      <c r="C844" s="90"/>
      <c r="D844" s="14">
        <v>6.95</v>
      </c>
      <c r="E844" s="13"/>
      <c r="F844" s="14">
        <v>11.3</v>
      </c>
      <c r="G844" s="13">
        <f t="shared" si="14"/>
        <v>4.3500000000000005</v>
      </c>
      <c r="H844" s="13"/>
    </row>
    <row r="845" spans="2:8">
      <c r="B845" s="90"/>
      <c r="C845" s="90"/>
      <c r="D845" s="14">
        <v>6.95</v>
      </c>
      <c r="E845" s="13"/>
      <c r="F845" s="14">
        <v>13.65</v>
      </c>
      <c r="G845" s="13">
        <f t="shared" si="14"/>
        <v>6.7</v>
      </c>
      <c r="H845" s="13"/>
    </row>
    <row r="846" spans="2:8">
      <c r="B846" s="90"/>
      <c r="C846" s="90"/>
      <c r="D846" s="14">
        <v>6.95</v>
      </c>
      <c r="E846" s="13"/>
      <c r="F846" s="14">
        <v>13.65</v>
      </c>
      <c r="G846" s="13">
        <f t="shared" si="14"/>
        <v>6.7</v>
      </c>
      <c r="H846" s="13"/>
    </row>
    <row r="847" spans="2:8">
      <c r="B847" s="90"/>
      <c r="C847" s="90"/>
      <c r="D847" s="14">
        <v>6.95</v>
      </c>
      <c r="E847" s="13"/>
      <c r="F847" s="14">
        <v>13.65</v>
      </c>
      <c r="G847" s="13">
        <f t="shared" si="14"/>
        <v>6.7</v>
      </c>
      <c r="H847" s="13"/>
    </row>
    <row r="848" spans="2:8">
      <c r="B848" s="90"/>
      <c r="C848" s="90"/>
      <c r="D848" s="14">
        <v>6.95</v>
      </c>
      <c r="E848" s="13"/>
      <c r="F848" s="14">
        <v>13.65</v>
      </c>
      <c r="G848" s="13">
        <f t="shared" si="14"/>
        <v>6.7</v>
      </c>
      <c r="H848" s="13"/>
    </row>
    <row r="849" spans="2:8">
      <c r="B849" s="90"/>
      <c r="C849" s="90"/>
      <c r="D849" s="14">
        <v>6.95</v>
      </c>
      <c r="E849" s="13"/>
      <c r="F849" s="14">
        <v>13.65</v>
      </c>
      <c r="G849" s="13">
        <f t="shared" si="14"/>
        <v>6.7</v>
      </c>
      <c r="H849" s="13"/>
    </row>
    <row r="850" spans="2:8">
      <c r="B850" s="90"/>
      <c r="C850" s="90"/>
      <c r="D850" s="14">
        <v>6.95</v>
      </c>
      <c r="E850" s="13"/>
      <c r="F850" s="14">
        <v>15.3</v>
      </c>
      <c r="G850" s="13">
        <f t="shared" si="14"/>
        <v>8.3500000000000014</v>
      </c>
      <c r="H850" s="13"/>
    </row>
    <row r="851" spans="2:8">
      <c r="B851" s="90"/>
      <c r="C851" s="90"/>
      <c r="D851" s="14">
        <v>6.95</v>
      </c>
      <c r="E851" s="13"/>
      <c r="F851" s="14">
        <v>16.75</v>
      </c>
      <c r="G851" s="13">
        <f t="shared" si="14"/>
        <v>9.8000000000000007</v>
      </c>
      <c r="H851" s="13"/>
    </row>
    <row r="852" spans="2:8">
      <c r="B852" s="90"/>
      <c r="C852" s="90"/>
      <c r="D852" s="14">
        <v>6.95</v>
      </c>
      <c r="E852" s="13"/>
      <c r="F852" s="14">
        <v>17.399999999999999</v>
      </c>
      <c r="G852" s="13">
        <f t="shared" si="14"/>
        <v>10.45</v>
      </c>
      <c r="H852" s="13"/>
    </row>
    <row r="853" spans="2:8">
      <c r="B853" s="90"/>
      <c r="C853" s="90"/>
      <c r="D853" s="14">
        <v>6.95</v>
      </c>
      <c r="E853" s="13"/>
      <c r="F853" s="14">
        <v>19</v>
      </c>
      <c r="G853" s="13">
        <f t="shared" si="14"/>
        <v>12.05</v>
      </c>
      <c r="H853" s="13"/>
    </row>
    <row r="854" spans="2:8">
      <c r="B854" s="90"/>
      <c r="C854" s="90"/>
      <c r="D854" s="14">
        <v>6.95</v>
      </c>
      <c r="E854" s="13"/>
      <c r="F854" s="14">
        <v>21.4</v>
      </c>
      <c r="G854" s="13">
        <f t="shared" si="14"/>
        <v>14.45</v>
      </c>
      <c r="H854" s="13"/>
    </row>
    <row r="855" spans="2:8">
      <c r="B855" s="90"/>
      <c r="C855" s="90"/>
      <c r="D855" s="14">
        <v>17</v>
      </c>
      <c r="E855" s="13">
        <v>13</v>
      </c>
      <c r="F855" s="14"/>
      <c r="G855" s="13">
        <f>E855-D855</f>
        <v>-4</v>
      </c>
      <c r="H855" s="13"/>
    </row>
    <row r="856" spans="2:8">
      <c r="B856" s="91"/>
      <c r="C856" s="91"/>
      <c r="D856" s="14">
        <v>15.6</v>
      </c>
      <c r="E856" s="13">
        <v>13</v>
      </c>
      <c r="F856" s="14"/>
      <c r="G856" s="13">
        <f>E856-D856</f>
        <v>-2.5999999999999996</v>
      </c>
      <c r="H856" s="13"/>
    </row>
    <row r="857" spans="2:8">
      <c r="B857" s="41" t="s">
        <v>398</v>
      </c>
      <c r="C857" s="41" t="s">
        <v>396</v>
      </c>
      <c r="D857" s="14">
        <v>186</v>
      </c>
      <c r="E857" s="13"/>
      <c r="F857" s="14">
        <v>199</v>
      </c>
      <c r="G857" s="13">
        <f>F857-D857</f>
        <v>13</v>
      </c>
      <c r="H857" s="13" t="s">
        <v>6</v>
      </c>
    </row>
    <row r="858" spans="2:8">
      <c r="B858" s="41"/>
      <c r="C858" s="41" t="s">
        <v>396</v>
      </c>
      <c r="D858" s="14">
        <v>212</v>
      </c>
      <c r="E858" s="13"/>
      <c r="F858" s="14">
        <v>220.5</v>
      </c>
      <c r="G858" s="13">
        <f>F858-D858</f>
        <v>8.5</v>
      </c>
      <c r="H858" s="13"/>
    </row>
    <row r="859" spans="2:8">
      <c r="B859" s="41"/>
      <c r="C859" s="41"/>
      <c r="D859" s="14">
        <v>212</v>
      </c>
      <c r="E859" s="13"/>
      <c r="F859" s="14">
        <v>230</v>
      </c>
      <c r="G859" s="13">
        <f>F859-D859</f>
        <v>18</v>
      </c>
      <c r="H859" s="13"/>
    </row>
    <row r="860" spans="2:8">
      <c r="B860" s="41"/>
      <c r="C860" s="41" t="s">
        <v>384</v>
      </c>
      <c r="D860" s="14">
        <v>33</v>
      </c>
      <c r="E860" s="13"/>
      <c r="F860" s="14">
        <v>41</v>
      </c>
      <c r="G860" s="13">
        <f>F860-D860</f>
        <v>8</v>
      </c>
      <c r="H860" s="13"/>
    </row>
    <row r="861" spans="2:8">
      <c r="B861" s="41"/>
      <c r="C861" s="41"/>
      <c r="D861" s="14">
        <v>33</v>
      </c>
      <c r="E861" s="13">
        <v>30</v>
      </c>
      <c r="F861" s="14"/>
      <c r="G861" s="13">
        <f>E861-D861</f>
        <v>-3</v>
      </c>
      <c r="H861" s="13"/>
    </row>
    <row r="862" spans="2:8">
      <c r="B862" s="41"/>
      <c r="C862" s="41"/>
      <c r="D862" s="14">
        <v>38.5</v>
      </c>
      <c r="E862" s="13"/>
      <c r="F862" s="14">
        <v>48</v>
      </c>
      <c r="G862" s="13">
        <f>F862-D862</f>
        <v>9.5</v>
      </c>
      <c r="H862" s="13"/>
    </row>
    <row r="863" spans="2:8">
      <c r="B863" s="41"/>
      <c r="C863" s="41"/>
      <c r="D863" s="14">
        <v>38.5</v>
      </c>
      <c r="E863" s="13"/>
      <c r="F863" s="14">
        <v>56</v>
      </c>
      <c r="G863" s="13">
        <f>F863-D863</f>
        <v>17.5</v>
      </c>
      <c r="H863" s="13"/>
    </row>
    <row r="864" spans="2:8">
      <c r="B864" s="41" t="s">
        <v>398</v>
      </c>
      <c r="C864" s="41" t="s">
        <v>401</v>
      </c>
      <c r="D864" s="14">
        <v>40</v>
      </c>
      <c r="E864" s="13"/>
      <c r="F864" s="14">
        <v>50.2</v>
      </c>
      <c r="G864" s="13">
        <f>F864-D864</f>
        <v>10.200000000000003</v>
      </c>
      <c r="H864" s="13"/>
    </row>
    <row r="865" spans="2:8">
      <c r="B865" s="13"/>
      <c r="C865" s="13"/>
      <c r="D865" s="13"/>
      <c r="E865" s="13"/>
      <c r="F865" s="13"/>
      <c r="G865" s="5">
        <f>SUM(G583:G864)</f>
        <v>2023.2000000000003</v>
      </c>
      <c r="H865" s="5">
        <f>G865*75</f>
        <v>151740.00000000003</v>
      </c>
    </row>
    <row r="868" spans="2:8">
      <c r="B868" s="5" t="s">
        <v>402</v>
      </c>
      <c r="C868" s="5">
        <v>2017</v>
      </c>
      <c r="D868" s="13"/>
      <c r="E868" s="13"/>
      <c r="F868" s="13"/>
      <c r="G868" s="13"/>
      <c r="H868" s="13"/>
    </row>
    <row r="869" spans="2:8">
      <c r="B869" s="13"/>
      <c r="C869" s="13"/>
      <c r="D869" s="13"/>
      <c r="E869" s="20"/>
      <c r="F869" s="20"/>
      <c r="G869" s="20" t="s">
        <v>4</v>
      </c>
      <c r="H869" s="21" t="s">
        <v>9</v>
      </c>
    </row>
    <row r="870" spans="2:8">
      <c r="B870" s="2" t="s">
        <v>0</v>
      </c>
      <c r="C870" s="2" t="s">
        <v>1</v>
      </c>
      <c r="D870" s="2" t="s">
        <v>10</v>
      </c>
      <c r="E870" s="2" t="s">
        <v>7</v>
      </c>
      <c r="F870" s="2" t="s">
        <v>11</v>
      </c>
      <c r="G870" s="2" t="s">
        <v>12</v>
      </c>
      <c r="H870" s="22"/>
    </row>
    <row r="871" spans="2:8">
      <c r="B871" s="41" t="s">
        <v>398</v>
      </c>
      <c r="C871" s="41" t="s">
        <v>401</v>
      </c>
      <c r="D871" s="14">
        <v>40</v>
      </c>
      <c r="E871" s="13"/>
      <c r="F871" s="14"/>
      <c r="G871" s="13"/>
      <c r="H871" s="13" t="s">
        <v>13</v>
      </c>
    </row>
    <row r="872" spans="2:8">
      <c r="B872" s="41" t="s">
        <v>403</v>
      </c>
      <c r="C872" s="41"/>
      <c r="D872" s="14"/>
      <c r="E872" s="13"/>
      <c r="F872" s="14">
        <v>58</v>
      </c>
      <c r="G872" s="13">
        <f>F872-D871</f>
        <v>18</v>
      </c>
      <c r="H872" s="13"/>
    </row>
    <row r="873" spans="2:8">
      <c r="B873" s="41" t="s">
        <v>398</v>
      </c>
      <c r="C873" s="41"/>
      <c r="D873" s="14">
        <v>42</v>
      </c>
      <c r="E873" s="13"/>
      <c r="F873" s="14"/>
      <c r="G873" s="13"/>
      <c r="H873" s="13" t="s">
        <v>13</v>
      </c>
    </row>
    <row r="874" spans="2:8">
      <c r="B874" s="41" t="s">
        <v>403</v>
      </c>
      <c r="C874" s="41"/>
      <c r="D874" s="14"/>
      <c r="E874" s="13"/>
      <c r="F874" s="14">
        <v>64</v>
      </c>
      <c r="G874" s="13">
        <f>F874-D873</f>
        <v>22</v>
      </c>
      <c r="H874" s="13"/>
    </row>
    <row r="875" spans="2:8">
      <c r="B875" s="41" t="s">
        <v>398</v>
      </c>
      <c r="C875" s="41"/>
      <c r="D875" s="14">
        <v>42</v>
      </c>
      <c r="E875" s="13"/>
      <c r="F875" s="14"/>
      <c r="G875" s="13"/>
      <c r="H875" s="13"/>
    </row>
    <row r="876" spans="2:8">
      <c r="B876" s="41" t="s">
        <v>403</v>
      </c>
      <c r="C876" s="41"/>
      <c r="D876" s="14"/>
      <c r="E876" s="13"/>
      <c r="F876" s="14">
        <v>69</v>
      </c>
      <c r="G876" s="13">
        <f>F876-D875</f>
        <v>27</v>
      </c>
      <c r="H876" s="13"/>
    </row>
    <row r="877" spans="2:8">
      <c r="B877" s="41" t="s">
        <v>398</v>
      </c>
      <c r="C877" s="41" t="s">
        <v>400</v>
      </c>
      <c r="D877" s="14">
        <v>52</v>
      </c>
      <c r="E877" s="13"/>
      <c r="F877" s="14"/>
      <c r="G877" s="13"/>
      <c r="H877" s="13" t="s">
        <v>13</v>
      </c>
    </row>
    <row r="878" spans="2:8">
      <c r="B878" s="41" t="s">
        <v>403</v>
      </c>
      <c r="C878" s="41"/>
      <c r="D878" s="14"/>
      <c r="E878" s="13">
        <v>45</v>
      </c>
      <c r="F878" s="14"/>
      <c r="G878" s="13">
        <f>E878-D877</f>
        <v>-7</v>
      </c>
      <c r="H878" s="5"/>
    </row>
    <row r="879" spans="2:8">
      <c r="B879" s="41" t="s">
        <v>398</v>
      </c>
      <c r="C879" s="41"/>
      <c r="D879" s="14">
        <v>54</v>
      </c>
      <c r="E879" s="13"/>
      <c r="F879" s="14"/>
      <c r="G879" s="13"/>
      <c r="H879" s="5"/>
    </row>
    <row r="880" spans="2:8">
      <c r="B880" s="41" t="s">
        <v>403</v>
      </c>
      <c r="C880" s="41"/>
      <c r="D880" s="14"/>
      <c r="E880" s="13">
        <v>45</v>
      </c>
      <c r="F880" s="14"/>
      <c r="G880" s="13">
        <f>E880-D879</f>
        <v>-9</v>
      </c>
      <c r="H880" s="5"/>
    </row>
    <row r="881" spans="2:8">
      <c r="B881" s="89" t="s">
        <v>403</v>
      </c>
      <c r="C881" s="89" t="s">
        <v>401</v>
      </c>
      <c r="D881" s="14">
        <v>48</v>
      </c>
      <c r="E881" s="13"/>
      <c r="F881" s="14">
        <v>69</v>
      </c>
      <c r="G881" s="13">
        <f t="shared" ref="G881:G888" si="15">F881-D881</f>
        <v>21</v>
      </c>
      <c r="H881" s="5"/>
    </row>
    <row r="882" spans="2:8">
      <c r="B882" s="90"/>
      <c r="C882" s="90"/>
      <c r="D882" s="14">
        <v>64</v>
      </c>
      <c r="E882" s="13"/>
      <c r="F882" s="14">
        <v>74</v>
      </c>
      <c r="G882" s="13">
        <f t="shared" si="15"/>
        <v>10</v>
      </c>
      <c r="H882" s="5"/>
    </row>
    <row r="883" spans="2:8">
      <c r="B883" s="90"/>
      <c r="C883" s="90"/>
      <c r="D883" s="14">
        <v>64</v>
      </c>
      <c r="E883" s="13"/>
      <c r="F883" s="14">
        <v>81.650000000000006</v>
      </c>
      <c r="G883" s="13">
        <f t="shared" si="15"/>
        <v>17.650000000000006</v>
      </c>
      <c r="H883" s="5"/>
    </row>
    <row r="884" spans="2:8">
      <c r="B884" s="90"/>
      <c r="C884" s="90"/>
      <c r="D884" s="14">
        <v>82.65</v>
      </c>
      <c r="E884" s="13"/>
      <c r="F884" s="14">
        <v>93</v>
      </c>
      <c r="G884" s="13">
        <f t="shared" si="15"/>
        <v>10.349999999999994</v>
      </c>
      <c r="H884" s="5"/>
    </row>
    <row r="885" spans="2:8">
      <c r="B885" s="90"/>
      <c r="C885" s="90"/>
      <c r="D885" s="14">
        <v>82.65</v>
      </c>
      <c r="E885" s="13"/>
      <c r="F885" s="14">
        <v>94</v>
      </c>
      <c r="G885" s="13">
        <f t="shared" si="15"/>
        <v>11.349999999999994</v>
      </c>
      <c r="H885" s="5"/>
    </row>
    <row r="886" spans="2:8">
      <c r="B886" s="90"/>
      <c r="C886" s="90"/>
      <c r="D886" s="14">
        <v>87.5</v>
      </c>
      <c r="E886" s="13"/>
      <c r="F886" s="14">
        <v>99.3</v>
      </c>
      <c r="G886" s="13">
        <f t="shared" si="15"/>
        <v>11.799999999999997</v>
      </c>
      <c r="H886" s="5"/>
    </row>
    <row r="887" spans="2:8">
      <c r="B887" s="91"/>
      <c r="C887" s="91"/>
      <c r="D887" s="14">
        <v>87.5</v>
      </c>
      <c r="E887" s="13"/>
      <c r="F887" s="14">
        <v>99.3</v>
      </c>
      <c r="G887" s="13">
        <f t="shared" si="15"/>
        <v>11.799999999999997</v>
      </c>
      <c r="H887" s="5"/>
    </row>
    <row r="888" spans="2:8">
      <c r="B888" s="92" t="s">
        <v>405</v>
      </c>
      <c r="C888" s="92" t="s">
        <v>401</v>
      </c>
      <c r="D888" s="14">
        <v>90</v>
      </c>
      <c r="E888" s="13"/>
      <c r="F888" s="14">
        <v>101</v>
      </c>
      <c r="G888" s="13">
        <f t="shared" si="15"/>
        <v>11</v>
      </c>
      <c r="H888" s="5"/>
    </row>
    <row r="889" spans="2:8">
      <c r="B889" s="93"/>
      <c r="C889" s="93"/>
      <c r="D889" s="14">
        <v>90</v>
      </c>
      <c r="E889" s="13">
        <v>87</v>
      </c>
      <c r="F889" s="14"/>
      <c r="G889" s="13">
        <f>E889-D889</f>
        <v>-3</v>
      </c>
      <c r="H889" s="5"/>
    </row>
    <row r="890" spans="2:8">
      <c r="B890" s="93"/>
      <c r="C890" s="93"/>
      <c r="D890" s="14">
        <v>89</v>
      </c>
      <c r="E890" s="13"/>
      <c r="F890" s="14">
        <v>95.3</v>
      </c>
      <c r="G890" s="13">
        <f>F890-D890</f>
        <v>6.2999999999999972</v>
      </c>
      <c r="H890" s="5"/>
    </row>
    <row r="891" spans="2:8">
      <c r="B891" s="94"/>
      <c r="C891" s="94"/>
      <c r="D891" s="14">
        <v>89</v>
      </c>
      <c r="E891" s="13">
        <v>87</v>
      </c>
      <c r="F891" s="14"/>
      <c r="G891" s="13">
        <f>E891-D891</f>
        <v>-2</v>
      </c>
      <c r="H891" s="5"/>
    </row>
    <row r="892" spans="2:8">
      <c r="B892" s="92" t="s">
        <v>405</v>
      </c>
      <c r="C892" s="92" t="s">
        <v>406</v>
      </c>
      <c r="D892" s="14">
        <v>82.8</v>
      </c>
      <c r="E892" s="1">
        <v>78</v>
      </c>
      <c r="F892" s="14"/>
      <c r="G892" s="13">
        <f>E892-D892</f>
        <v>-4.7999999999999972</v>
      </c>
      <c r="H892" s="5"/>
    </row>
    <row r="893" spans="2:8">
      <c r="B893" s="94"/>
      <c r="C893" s="94"/>
      <c r="D893" s="14">
        <v>83</v>
      </c>
      <c r="E893" s="13">
        <v>78</v>
      </c>
      <c r="F893" s="14"/>
      <c r="G893" s="13">
        <f>E893-D893</f>
        <v>-5</v>
      </c>
      <c r="H893" s="5"/>
    </row>
    <row r="894" spans="2:8">
      <c r="B894" s="92" t="s">
        <v>407</v>
      </c>
      <c r="C894" s="92" t="s">
        <v>401</v>
      </c>
      <c r="D894" s="14">
        <v>95.7</v>
      </c>
      <c r="E894" s="13"/>
      <c r="F894" s="14">
        <v>103</v>
      </c>
      <c r="G894" s="13">
        <f>F894-D894</f>
        <v>7.2999999999999972</v>
      </c>
      <c r="H894" s="5"/>
    </row>
    <row r="895" spans="2:8">
      <c r="B895" s="93"/>
      <c r="C895" s="93"/>
      <c r="D895" s="14">
        <v>95.7</v>
      </c>
      <c r="E895" s="13"/>
      <c r="F895" s="14">
        <v>108.7</v>
      </c>
      <c r="G895" s="13">
        <f>F895-D895</f>
        <v>13</v>
      </c>
      <c r="H895" s="5"/>
    </row>
    <row r="896" spans="2:8">
      <c r="B896" s="93"/>
      <c r="C896" s="93"/>
      <c r="D896" s="14">
        <v>114</v>
      </c>
      <c r="E896" s="13">
        <v>102</v>
      </c>
      <c r="F896" s="14"/>
      <c r="G896" s="13">
        <f>E896-D896</f>
        <v>-12</v>
      </c>
      <c r="H896" s="5"/>
    </row>
    <row r="897" spans="2:8">
      <c r="B897" s="93"/>
      <c r="C897" s="93"/>
      <c r="D897" s="14">
        <v>114</v>
      </c>
      <c r="E897" s="13">
        <v>102</v>
      </c>
      <c r="F897" s="14"/>
      <c r="G897" s="13">
        <f>E897-D897</f>
        <v>-12</v>
      </c>
      <c r="H897" s="5"/>
    </row>
    <row r="898" spans="2:8">
      <c r="B898" s="93"/>
      <c r="C898" s="93"/>
      <c r="D898" s="14">
        <v>106</v>
      </c>
      <c r="E898" s="13">
        <v>101</v>
      </c>
      <c r="F898" s="14"/>
      <c r="G898" s="13">
        <f>E898-D898</f>
        <v>-5</v>
      </c>
      <c r="H898" s="5"/>
    </row>
    <row r="899" spans="2:8">
      <c r="B899" s="94"/>
      <c r="C899" s="94"/>
      <c r="D899" s="14">
        <v>106</v>
      </c>
      <c r="E899" s="13">
        <v>101</v>
      </c>
      <c r="F899" s="14"/>
      <c r="G899" s="13">
        <f>E899-D899</f>
        <v>-5</v>
      </c>
      <c r="H899" s="5"/>
    </row>
    <row r="900" spans="2:8">
      <c r="B900" s="92" t="s">
        <v>407</v>
      </c>
      <c r="C900" s="92" t="s">
        <v>408</v>
      </c>
      <c r="D900" s="14">
        <v>86.9</v>
      </c>
      <c r="E900" s="13"/>
      <c r="F900" s="14">
        <v>95.35</v>
      </c>
      <c r="G900" s="13">
        <f>F900-D900</f>
        <v>8.4499999999999886</v>
      </c>
      <c r="H900" s="5"/>
    </row>
    <row r="901" spans="2:8">
      <c r="B901" s="93"/>
      <c r="C901" s="93"/>
      <c r="D901" s="14">
        <v>87</v>
      </c>
      <c r="E901" s="13"/>
      <c r="F901" s="14">
        <v>95.35</v>
      </c>
      <c r="G901" s="13">
        <f>F901-D901</f>
        <v>8.3499999999999943</v>
      </c>
      <c r="H901" s="5"/>
    </row>
    <row r="902" spans="2:8">
      <c r="B902" s="93"/>
      <c r="C902" s="93"/>
      <c r="D902" s="14">
        <v>87</v>
      </c>
      <c r="E902" s="13"/>
      <c r="F902" s="14">
        <v>95.35</v>
      </c>
      <c r="G902" s="13">
        <f>F902-D902</f>
        <v>8.3499999999999943</v>
      </c>
      <c r="H902" s="5"/>
    </row>
    <row r="903" spans="2:8">
      <c r="B903" s="93"/>
      <c r="C903" s="93"/>
      <c r="D903" s="14">
        <v>87.15</v>
      </c>
      <c r="E903" s="13">
        <v>87</v>
      </c>
      <c r="F903" s="14"/>
      <c r="G903" s="13">
        <f>E903-D903</f>
        <v>-0.15000000000000568</v>
      </c>
      <c r="H903" s="5"/>
    </row>
    <row r="904" spans="2:8">
      <c r="B904" s="94"/>
      <c r="C904" s="94"/>
      <c r="D904" s="14">
        <v>87.15</v>
      </c>
      <c r="E904" s="13">
        <v>87</v>
      </c>
      <c r="F904" s="14"/>
      <c r="G904" s="13">
        <f>E904-D904</f>
        <v>-0.15000000000000568</v>
      </c>
      <c r="H904" s="5"/>
    </row>
    <row r="905" spans="2:8">
      <c r="B905" s="92" t="s">
        <v>407</v>
      </c>
      <c r="C905" s="92" t="s">
        <v>406</v>
      </c>
      <c r="D905" s="14">
        <v>62</v>
      </c>
      <c r="E905" s="13"/>
      <c r="F905" s="14">
        <v>71</v>
      </c>
      <c r="G905" s="13">
        <f>F905-D905</f>
        <v>9</v>
      </c>
      <c r="H905" s="5"/>
    </row>
    <row r="906" spans="2:8">
      <c r="B906" s="93"/>
      <c r="C906" s="93"/>
      <c r="D906" s="14">
        <v>62</v>
      </c>
      <c r="E906" s="13"/>
      <c r="F906" s="14">
        <v>76</v>
      </c>
      <c r="G906" s="13">
        <f>F906-D906</f>
        <v>14</v>
      </c>
      <c r="H906" s="5"/>
    </row>
    <row r="907" spans="2:8">
      <c r="B907" s="93"/>
      <c r="C907" s="93"/>
      <c r="D907" s="14">
        <v>61.8</v>
      </c>
      <c r="E907" s="13"/>
      <c r="F907" s="14">
        <v>82</v>
      </c>
      <c r="G907" s="13">
        <f>F907-D907</f>
        <v>20.200000000000003</v>
      </c>
      <c r="H907" s="5"/>
    </row>
    <row r="908" spans="2:8">
      <c r="B908" s="94"/>
      <c r="C908" s="94"/>
      <c r="D908" s="14">
        <v>62</v>
      </c>
      <c r="E908" s="13"/>
      <c r="F908" s="14">
        <v>82</v>
      </c>
      <c r="G908" s="13">
        <f>F908-D908</f>
        <v>20</v>
      </c>
      <c r="H908" s="5"/>
    </row>
    <row r="909" spans="2:8">
      <c r="B909" s="41" t="s">
        <v>407</v>
      </c>
      <c r="C909" s="89" t="s">
        <v>406</v>
      </c>
      <c r="D909" s="14">
        <v>72.650000000000006</v>
      </c>
      <c r="E909" s="13"/>
      <c r="F909" s="14"/>
      <c r="G909" s="13"/>
      <c r="H909" s="13" t="s">
        <v>13</v>
      </c>
    </row>
    <row r="910" spans="2:8">
      <c r="B910" s="41" t="s">
        <v>409</v>
      </c>
      <c r="C910" s="91"/>
      <c r="D910" s="14"/>
      <c r="E910" s="13">
        <v>55.85</v>
      </c>
      <c r="F910" s="14"/>
      <c r="G910" s="13">
        <f>E910-D909</f>
        <v>-16.800000000000004</v>
      </c>
      <c r="H910" s="13"/>
    </row>
    <row r="911" spans="2:8">
      <c r="B911" s="41" t="s">
        <v>407</v>
      </c>
      <c r="C911" s="89" t="s">
        <v>406</v>
      </c>
      <c r="D911" s="14">
        <v>72</v>
      </c>
      <c r="E911" s="13"/>
      <c r="F911" s="14"/>
      <c r="G911" s="13"/>
      <c r="H911" s="13" t="s">
        <v>13</v>
      </c>
    </row>
    <row r="912" spans="2:8">
      <c r="B912" s="89" t="s">
        <v>409</v>
      </c>
      <c r="C912" s="90"/>
      <c r="D912" s="14"/>
      <c r="E912" s="13">
        <v>55.85</v>
      </c>
      <c r="F912" s="14"/>
      <c r="G912" s="13">
        <f>E912-D911</f>
        <v>-16.149999999999999</v>
      </c>
      <c r="H912" s="5"/>
    </row>
    <row r="913" spans="2:8">
      <c r="B913" s="90"/>
      <c r="C913" s="90"/>
      <c r="D913" s="14">
        <v>60</v>
      </c>
      <c r="E913" s="13">
        <v>55.85</v>
      </c>
      <c r="F913" s="14"/>
      <c r="G913" s="13">
        <f>E913-D913</f>
        <v>-4.1499999999999986</v>
      </c>
      <c r="H913" s="5"/>
    </row>
    <row r="914" spans="2:8">
      <c r="B914" s="90"/>
      <c r="C914" s="91"/>
      <c r="D914" s="14">
        <v>61</v>
      </c>
      <c r="E914" s="13">
        <v>55.85</v>
      </c>
      <c r="F914" s="14"/>
      <c r="G914" s="13">
        <f>E914-D914</f>
        <v>-5.1499999999999986</v>
      </c>
      <c r="H914" s="5"/>
    </row>
    <row r="915" spans="2:8">
      <c r="B915" s="90" t="s">
        <v>409</v>
      </c>
      <c r="C915" s="89" t="s">
        <v>408</v>
      </c>
      <c r="D915" s="14">
        <v>84</v>
      </c>
      <c r="E915" s="13"/>
      <c r="F915" s="14">
        <v>92.5</v>
      </c>
      <c r="G915" s="13">
        <f t="shared" ref="G915:G922" si="16">F915-D915</f>
        <v>8.5</v>
      </c>
      <c r="H915" s="5"/>
    </row>
    <row r="916" spans="2:8">
      <c r="B916" s="90"/>
      <c r="C916" s="90"/>
      <c r="D916" s="14">
        <v>84</v>
      </c>
      <c r="E916" s="13"/>
      <c r="F916" s="14">
        <v>92.5</v>
      </c>
      <c r="G916" s="13">
        <f t="shared" si="16"/>
        <v>8.5</v>
      </c>
      <c r="H916" s="5"/>
    </row>
    <row r="917" spans="2:8">
      <c r="B917" s="90"/>
      <c r="C917" s="90"/>
      <c r="D917" s="14">
        <v>84</v>
      </c>
      <c r="E917" s="13"/>
      <c r="F917" s="14">
        <v>99</v>
      </c>
      <c r="G917" s="13">
        <f t="shared" si="16"/>
        <v>15</v>
      </c>
      <c r="H917" s="5"/>
    </row>
    <row r="918" spans="2:8">
      <c r="B918" s="90"/>
      <c r="C918" s="90"/>
      <c r="D918" s="14">
        <v>84</v>
      </c>
      <c r="E918" s="13"/>
      <c r="F918" s="14">
        <v>99</v>
      </c>
      <c r="G918" s="13">
        <f t="shared" si="16"/>
        <v>15</v>
      </c>
      <c r="H918" s="5"/>
    </row>
    <row r="919" spans="2:8">
      <c r="B919" s="90"/>
      <c r="C919" s="90"/>
      <c r="D919" s="14">
        <v>92.6</v>
      </c>
      <c r="E919" s="13"/>
      <c r="F919" s="14">
        <v>99</v>
      </c>
      <c r="G919" s="13">
        <f t="shared" si="16"/>
        <v>6.4000000000000057</v>
      </c>
      <c r="H919" s="5"/>
    </row>
    <row r="920" spans="2:8">
      <c r="B920" s="90"/>
      <c r="C920" s="90"/>
      <c r="D920" s="14">
        <v>92.6</v>
      </c>
      <c r="E920" s="13"/>
      <c r="F920" s="14">
        <v>99</v>
      </c>
      <c r="G920" s="13">
        <f t="shared" si="16"/>
        <v>6.4000000000000057</v>
      </c>
      <c r="H920" s="5"/>
    </row>
    <row r="921" spans="2:8">
      <c r="B921" s="90"/>
      <c r="C921" s="90"/>
      <c r="D921" s="14">
        <v>92.6</v>
      </c>
      <c r="E921" s="13"/>
      <c r="F921" s="14">
        <v>101</v>
      </c>
      <c r="G921" s="13">
        <f t="shared" si="16"/>
        <v>8.4000000000000057</v>
      </c>
      <c r="H921" s="5"/>
    </row>
    <row r="922" spans="2:8">
      <c r="B922" s="91"/>
      <c r="C922" s="91"/>
      <c r="D922" s="14">
        <v>92.6</v>
      </c>
      <c r="E922" s="13"/>
      <c r="F922" s="14">
        <v>101.2</v>
      </c>
      <c r="G922" s="13">
        <f t="shared" si="16"/>
        <v>8.6000000000000085</v>
      </c>
      <c r="H922" s="5"/>
    </row>
    <row r="923" spans="2:8">
      <c r="B923" s="41" t="s">
        <v>409</v>
      </c>
      <c r="C923" s="89" t="s">
        <v>406</v>
      </c>
      <c r="D923" s="14">
        <v>51.4</v>
      </c>
      <c r="E923" s="13"/>
      <c r="F923" s="14"/>
      <c r="G923" s="13"/>
      <c r="H923" s="13" t="s">
        <v>13</v>
      </c>
    </row>
    <row r="924" spans="2:8">
      <c r="B924" s="41" t="s">
        <v>410</v>
      </c>
      <c r="C924" s="90"/>
      <c r="D924" s="14"/>
      <c r="E924" s="13"/>
      <c r="F924" s="14">
        <v>58.45</v>
      </c>
      <c r="G924" s="13">
        <f>F924-D923</f>
        <v>7.0500000000000043</v>
      </c>
      <c r="H924" s="5"/>
    </row>
    <row r="925" spans="2:8">
      <c r="B925" s="41" t="s">
        <v>409</v>
      </c>
      <c r="C925" s="90"/>
      <c r="D925" s="14">
        <v>51.4</v>
      </c>
      <c r="E925" s="13"/>
      <c r="F925" s="14"/>
      <c r="G925" s="13"/>
      <c r="H925" s="13" t="s">
        <v>13</v>
      </c>
    </row>
    <row r="926" spans="2:8">
      <c r="B926" s="41" t="s">
        <v>410</v>
      </c>
      <c r="C926" s="90"/>
      <c r="D926" s="14"/>
      <c r="E926" s="13"/>
      <c r="F926" s="14">
        <v>60.3</v>
      </c>
      <c r="G926" s="13">
        <f>F926-D925</f>
        <v>8.8999999999999986</v>
      </c>
      <c r="H926" s="5"/>
    </row>
    <row r="927" spans="2:8">
      <c r="B927" s="89" t="s">
        <v>410</v>
      </c>
      <c r="C927" s="90"/>
      <c r="D927" s="14">
        <v>57</v>
      </c>
      <c r="E927" s="13"/>
      <c r="F927" s="14">
        <v>63.55</v>
      </c>
      <c r="G927" s="13">
        <f>F927-D927</f>
        <v>6.5499999999999972</v>
      </c>
      <c r="H927" s="5"/>
    </row>
    <row r="928" spans="2:8">
      <c r="B928" s="91"/>
      <c r="C928" s="91"/>
      <c r="D928" s="14">
        <v>57</v>
      </c>
      <c r="E928" s="13"/>
      <c r="F928" s="14">
        <v>65</v>
      </c>
      <c r="G928" s="13">
        <f>F928-D928</f>
        <v>8</v>
      </c>
      <c r="H928" s="5"/>
    </row>
    <row r="929" spans="2:8">
      <c r="B929" s="89" t="s">
        <v>410</v>
      </c>
      <c r="C929" s="89" t="s">
        <v>408</v>
      </c>
      <c r="D929" s="14">
        <v>71.5</v>
      </c>
      <c r="E929" s="13">
        <v>68</v>
      </c>
      <c r="F929" s="14"/>
      <c r="G929" s="13">
        <f>E929-D929</f>
        <v>-3.5</v>
      </c>
      <c r="H929" s="5"/>
    </row>
    <row r="930" spans="2:8">
      <c r="B930" s="90"/>
      <c r="C930" s="91"/>
      <c r="D930" s="14">
        <v>71.150000000000006</v>
      </c>
      <c r="E930" s="13">
        <v>68</v>
      </c>
      <c r="F930" s="14"/>
      <c r="G930" s="13">
        <f>E930-D930</f>
        <v>-3.1500000000000057</v>
      </c>
      <c r="H930" s="5"/>
    </row>
    <row r="931" spans="2:8">
      <c r="B931" s="90"/>
      <c r="C931" s="89" t="s">
        <v>406</v>
      </c>
      <c r="D931" s="14">
        <v>67</v>
      </c>
      <c r="E931" s="13">
        <v>64</v>
      </c>
      <c r="F931" s="14"/>
      <c r="G931" s="13">
        <f>E931-D931</f>
        <v>-3</v>
      </c>
      <c r="H931" s="5"/>
    </row>
    <row r="932" spans="2:8">
      <c r="B932" s="90"/>
      <c r="C932" s="91"/>
      <c r="D932" s="14">
        <v>67</v>
      </c>
      <c r="E932" s="13">
        <v>63.8</v>
      </c>
      <c r="F932" s="14"/>
      <c r="G932" s="13">
        <f>E932-D932</f>
        <v>-3.2000000000000028</v>
      </c>
      <c r="H932" s="5"/>
    </row>
    <row r="933" spans="2:8">
      <c r="B933" s="90"/>
      <c r="C933" s="89" t="s">
        <v>411</v>
      </c>
      <c r="D933" s="14">
        <v>103.2</v>
      </c>
      <c r="E933" s="13"/>
      <c r="F933" s="14">
        <v>108</v>
      </c>
      <c r="G933" s="13">
        <f t="shared" ref="G933:G938" si="17">F933-D933</f>
        <v>4.7999999999999972</v>
      </c>
      <c r="H933" s="5"/>
    </row>
    <row r="934" spans="2:8">
      <c r="B934" s="90"/>
      <c r="C934" s="90"/>
      <c r="D934" s="14">
        <v>103.2</v>
      </c>
      <c r="E934" s="13"/>
      <c r="F934" s="14">
        <v>113.8</v>
      </c>
      <c r="G934" s="13">
        <f t="shared" si="17"/>
        <v>10.599999999999994</v>
      </c>
      <c r="H934" s="5"/>
    </row>
    <row r="935" spans="2:8">
      <c r="B935" s="90"/>
      <c r="C935" s="90"/>
      <c r="D935" s="14">
        <v>103.2</v>
      </c>
      <c r="E935" s="13"/>
      <c r="F935" s="14">
        <v>117</v>
      </c>
      <c r="G935" s="13">
        <f t="shared" si="17"/>
        <v>13.799999999999997</v>
      </c>
      <c r="H935" s="5"/>
    </row>
    <row r="936" spans="2:8">
      <c r="B936" s="90"/>
      <c r="C936" s="90"/>
      <c r="D936" s="14">
        <v>103.2</v>
      </c>
      <c r="E936" s="13"/>
      <c r="F936" s="14">
        <v>120</v>
      </c>
      <c r="G936" s="13">
        <f t="shared" si="17"/>
        <v>16.799999999999997</v>
      </c>
      <c r="H936" s="5"/>
    </row>
    <row r="937" spans="2:8">
      <c r="B937" s="90"/>
      <c r="C937" s="90"/>
      <c r="D937" s="14">
        <v>103.2</v>
      </c>
      <c r="E937" s="13"/>
      <c r="F937" s="14">
        <v>124</v>
      </c>
      <c r="G937" s="13">
        <f t="shared" si="17"/>
        <v>20.799999999999997</v>
      </c>
      <c r="H937" s="5"/>
    </row>
    <row r="938" spans="2:8">
      <c r="B938" s="91"/>
      <c r="C938" s="91"/>
      <c r="D938" s="14">
        <v>103.2</v>
      </c>
      <c r="E938" s="13"/>
      <c r="F938" s="14">
        <v>124</v>
      </c>
      <c r="G938" s="13">
        <f t="shared" si="17"/>
        <v>20.799999999999997</v>
      </c>
      <c r="H938" s="5"/>
    </row>
    <row r="939" spans="2:8">
      <c r="B939" s="34" t="s">
        <v>410</v>
      </c>
      <c r="C939" s="41" t="s">
        <v>400</v>
      </c>
      <c r="D939" s="14">
        <v>23</v>
      </c>
      <c r="E939" s="13"/>
      <c r="F939" s="14"/>
      <c r="G939" s="13"/>
      <c r="H939" s="13" t="s">
        <v>13</v>
      </c>
    </row>
    <row r="940" spans="2:8">
      <c r="B940" s="27" t="s">
        <v>415</v>
      </c>
      <c r="C940" s="89" t="s">
        <v>400</v>
      </c>
      <c r="D940" s="25"/>
      <c r="E940" s="13"/>
      <c r="F940" s="14">
        <v>36</v>
      </c>
      <c r="G940" s="13">
        <f>F940-D939</f>
        <v>13</v>
      </c>
      <c r="H940" s="5"/>
    </row>
    <row r="941" spans="2:8">
      <c r="B941" s="28" t="s">
        <v>410</v>
      </c>
      <c r="C941" s="90"/>
      <c r="D941" s="14">
        <v>23</v>
      </c>
      <c r="E941" s="13"/>
      <c r="F941" s="14"/>
      <c r="G941" s="13"/>
      <c r="H941" s="13" t="s">
        <v>13</v>
      </c>
    </row>
    <row r="942" spans="2:8">
      <c r="B942" s="28" t="s">
        <v>415</v>
      </c>
      <c r="C942" s="90" t="s">
        <v>400</v>
      </c>
      <c r="D942" s="25"/>
      <c r="E942" s="13"/>
      <c r="F942" s="14">
        <v>36</v>
      </c>
      <c r="G942" s="13">
        <v>13</v>
      </c>
      <c r="H942" s="5"/>
    </row>
    <row r="943" spans="2:8">
      <c r="B943" s="28" t="s">
        <v>410</v>
      </c>
      <c r="C943" s="90"/>
      <c r="D943" s="14">
        <v>23</v>
      </c>
      <c r="E943" s="13"/>
      <c r="F943" s="14"/>
      <c r="G943" s="13"/>
      <c r="H943" s="13" t="s">
        <v>13</v>
      </c>
    </row>
    <row r="944" spans="2:8">
      <c r="B944" s="28" t="s">
        <v>424</v>
      </c>
      <c r="C944" s="90"/>
      <c r="D944" s="25"/>
      <c r="E944" s="13"/>
      <c r="F944" s="14">
        <v>44</v>
      </c>
      <c r="G944" s="13">
        <f>F944-D943</f>
        <v>21</v>
      </c>
      <c r="H944" s="5"/>
    </row>
    <row r="945" spans="2:8">
      <c r="B945" s="28" t="s">
        <v>410</v>
      </c>
      <c r="C945" s="90"/>
      <c r="D945" s="14">
        <v>23</v>
      </c>
      <c r="E945" s="13"/>
      <c r="F945" s="14"/>
      <c r="G945" s="13"/>
      <c r="H945" s="13" t="s">
        <v>13</v>
      </c>
    </row>
    <row r="946" spans="2:8">
      <c r="B946" s="28" t="s">
        <v>424</v>
      </c>
      <c r="C946" s="90"/>
      <c r="D946" s="14"/>
      <c r="E946" s="13"/>
      <c r="F946" s="14">
        <v>51.4</v>
      </c>
      <c r="G946" s="13">
        <f>F946-D945</f>
        <v>28.4</v>
      </c>
      <c r="H946" s="13"/>
    </row>
    <row r="947" spans="2:8">
      <c r="B947" s="28" t="s">
        <v>410</v>
      </c>
      <c r="C947" s="90"/>
      <c r="D947" s="14">
        <v>23</v>
      </c>
      <c r="E947" s="13"/>
      <c r="F947" s="14"/>
      <c r="G947" s="13"/>
      <c r="H947" s="13" t="s">
        <v>13</v>
      </c>
    </row>
    <row r="948" spans="2:8">
      <c r="B948" s="28" t="s">
        <v>424</v>
      </c>
      <c r="C948" s="90"/>
      <c r="D948" s="14"/>
      <c r="E948" s="13"/>
      <c r="F948" s="14">
        <v>44</v>
      </c>
      <c r="G948" s="13"/>
      <c r="H948" s="13"/>
    </row>
    <row r="949" spans="2:8">
      <c r="B949" s="28" t="s">
        <v>410</v>
      </c>
      <c r="C949" s="90"/>
      <c r="D949" s="14">
        <v>23</v>
      </c>
      <c r="E949" s="13"/>
      <c r="F949" s="14"/>
      <c r="G949" s="13"/>
      <c r="H949" s="13" t="s">
        <v>13</v>
      </c>
    </row>
    <row r="950" spans="2:8">
      <c r="B950" s="28" t="s">
        <v>424</v>
      </c>
      <c r="C950" s="90"/>
      <c r="D950" s="25"/>
      <c r="E950" s="13"/>
      <c r="F950" s="14">
        <v>51.4</v>
      </c>
      <c r="G950" s="13"/>
      <c r="H950" s="5"/>
    </row>
    <row r="951" spans="2:8">
      <c r="B951" s="29" t="s">
        <v>410</v>
      </c>
      <c r="C951" s="91"/>
      <c r="D951" s="14">
        <v>23</v>
      </c>
      <c r="E951" s="13"/>
      <c r="F951" s="14"/>
      <c r="G951" s="13"/>
      <c r="H951" s="13" t="s">
        <v>13</v>
      </c>
    </row>
    <row r="952" spans="2:8">
      <c r="B952" s="28" t="s">
        <v>427</v>
      </c>
      <c r="C952" s="37"/>
      <c r="D952" s="14"/>
      <c r="E952" s="13"/>
      <c r="F952" s="14">
        <v>37.200000000000003</v>
      </c>
      <c r="G952" s="13">
        <f>F952-D951</f>
        <v>14.200000000000003</v>
      </c>
      <c r="H952" s="5"/>
    </row>
    <row r="953" spans="2:8">
      <c r="B953" s="27" t="s">
        <v>410</v>
      </c>
      <c r="C953" s="89" t="s">
        <v>412</v>
      </c>
      <c r="D953" s="14">
        <v>25</v>
      </c>
      <c r="E953" s="13"/>
      <c r="F953" s="14"/>
      <c r="G953" s="13"/>
      <c r="H953" s="13" t="s">
        <v>13</v>
      </c>
    </row>
    <row r="954" spans="2:8">
      <c r="B954" s="28" t="s">
        <v>427</v>
      </c>
      <c r="C954" s="90"/>
      <c r="D954" s="14"/>
      <c r="E954" s="13"/>
      <c r="F954" s="14">
        <v>37.6</v>
      </c>
      <c r="G954" s="13">
        <f>F954-D953</f>
        <v>12.600000000000001</v>
      </c>
      <c r="H954" s="13"/>
    </row>
    <row r="955" spans="2:8">
      <c r="B955" s="28" t="s">
        <v>410</v>
      </c>
      <c r="C955" s="90"/>
      <c r="D955" s="14">
        <v>25</v>
      </c>
      <c r="E955" s="13"/>
      <c r="F955" s="14"/>
      <c r="G955" s="13"/>
      <c r="H955" s="13" t="s">
        <v>13</v>
      </c>
    </row>
    <row r="956" spans="2:8">
      <c r="B956" s="28" t="s">
        <v>427</v>
      </c>
      <c r="C956" s="90"/>
      <c r="D956" s="14"/>
      <c r="E956" s="13"/>
      <c r="F956" s="14">
        <v>38</v>
      </c>
      <c r="G956" s="13">
        <f>F956-D955</f>
        <v>13</v>
      </c>
      <c r="H956" s="13"/>
    </row>
    <row r="957" spans="2:8">
      <c r="B957" s="29" t="s">
        <v>410</v>
      </c>
      <c r="C957" s="90"/>
      <c r="D957" s="14">
        <v>25</v>
      </c>
      <c r="E957" s="13"/>
      <c r="F957" s="14"/>
      <c r="G957" s="13"/>
      <c r="H957" s="13" t="s">
        <v>13</v>
      </c>
    </row>
    <row r="958" spans="2:8">
      <c r="B958" s="30" t="s">
        <v>427</v>
      </c>
      <c r="C958" s="90"/>
      <c r="D958" s="14"/>
      <c r="E958" s="13"/>
      <c r="F958" s="14">
        <v>38</v>
      </c>
      <c r="G958" s="13"/>
      <c r="H958" s="13"/>
    </row>
    <row r="959" spans="2:8">
      <c r="B959" s="27" t="s">
        <v>415</v>
      </c>
      <c r="C959" s="90"/>
      <c r="D959" s="14">
        <v>14.3</v>
      </c>
      <c r="E959" s="13"/>
      <c r="F959" s="14"/>
      <c r="G959" s="13"/>
      <c r="H959" s="13" t="s">
        <v>13</v>
      </c>
    </row>
    <row r="960" spans="2:8">
      <c r="B960" s="28" t="s">
        <v>427</v>
      </c>
      <c r="C960" s="90"/>
      <c r="D960" s="14"/>
      <c r="E960" s="13"/>
      <c r="F960" s="14">
        <v>38</v>
      </c>
      <c r="G960" s="13">
        <f>F960-D959</f>
        <v>23.7</v>
      </c>
      <c r="H960" s="13"/>
    </row>
    <row r="961" spans="2:8">
      <c r="B961" s="29" t="s">
        <v>410</v>
      </c>
      <c r="C961" s="91"/>
      <c r="D961" s="14">
        <v>14.3</v>
      </c>
      <c r="E961" s="13"/>
      <c r="F961" s="14"/>
      <c r="G961" s="13"/>
      <c r="H961" s="13" t="s">
        <v>13</v>
      </c>
    </row>
    <row r="962" spans="2:8">
      <c r="B962" s="29" t="s">
        <v>427</v>
      </c>
      <c r="C962" s="35"/>
      <c r="D962" s="25"/>
      <c r="E962" s="13"/>
      <c r="F962" s="14">
        <v>38</v>
      </c>
      <c r="G962" s="13">
        <f>F962-D961</f>
        <v>23.7</v>
      </c>
      <c r="H962" s="5"/>
    </row>
    <row r="963" spans="2:8">
      <c r="B963" s="41" t="s">
        <v>410</v>
      </c>
      <c r="C963" s="41" t="s">
        <v>406</v>
      </c>
      <c r="D963" s="14">
        <v>80</v>
      </c>
      <c r="E963" s="13"/>
      <c r="F963" s="14"/>
      <c r="G963" s="13"/>
      <c r="H963" s="13" t="s">
        <v>13</v>
      </c>
    </row>
    <row r="964" spans="2:8">
      <c r="B964" s="89" t="s">
        <v>415</v>
      </c>
      <c r="C964" s="89" t="s">
        <v>406</v>
      </c>
      <c r="D964" s="25"/>
      <c r="E964" s="13"/>
      <c r="F964" s="14">
        <v>90</v>
      </c>
      <c r="G964" s="13">
        <f>F964-D963</f>
        <v>10</v>
      </c>
      <c r="H964" s="5"/>
    </row>
    <row r="965" spans="2:8">
      <c r="B965" s="90"/>
      <c r="C965" s="90"/>
      <c r="D965" s="14">
        <v>96</v>
      </c>
      <c r="E965" s="13"/>
      <c r="F965" s="14">
        <v>101</v>
      </c>
      <c r="G965" s="13">
        <f t="shared" ref="G965:G970" si="18">F965-D965</f>
        <v>5</v>
      </c>
      <c r="H965" s="5"/>
    </row>
    <row r="966" spans="2:8">
      <c r="B966" s="90"/>
      <c r="C966" s="90"/>
      <c r="D966" s="14">
        <v>96</v>
      </c>
      <c r="E966" s="13"/>
      <c r="F966" s="14">
        <v>105</v>
      </c>
      <c r="G966" s="13">
        <f t="shared" si="18"/>
        <v>9</v>
      </c>
      <c r="H966" s="5"/>
    </row>
    <row r="967" spans="2:8">
      <c r="B967" s="90"/>
      <c r="C967" s="90"/>
      <c r="D967" s="14">
        <v>96</v>
      </c>
      <c r="E967" s="13"/>
      <c r="F967" s="14">
        <v>107</v>
      </c>
      <c r="G967" s="13">
        <f t="shared" si="18"/>
        <v>11</v>
      </c>
      <c r="H967" s="5"/>
    </row>
    <row r="968" spans="2:8">
      <c r="B968" s="90"/>
      <c r="C968" s="90"/>
      <c r="D968" s="14">
        <v>106.2</v>
      </c>
      <c r="E968" s="13"/>
      <c r="F968" s="14">
        <v>113</v>
      </c>
      <c r="G968" s="13">
        <f t="shared" si="18"/>
        <v>6.7999999999999972</v>
      </c>
      <c r="H968" s="5"/>
    </row>
    <row r="969" spans="2:8">
      <c r="B969" s="90"/>
      <c r="C969" s="90"/>
      <c r="D969" s="14">
        <v>106.2</v>
      </c>
      <c r="E969" s="13"/>
      <c r="F969" s="14">
        <v>113</v>
      </c>
      <c r="G969" s="13">
        <f t="shared" si="18"/>
        <v>6.7999999999999972</v>
      </c>
      <c r="H969" s="5"/>
    </row>
    <row r="970" spans="2:8">
      <c r="B970" s="90"/>
      <c r="C970" s="90"/>
      <c r="D970" s="14">
        <v>106.2</v>
      </c>
      <c r="E970" s="13"/>
      <c r="F970" s="14">
        <v>114.3</v>
      </c>
      <c r="G970" s="13">
        <f t="shared" si="18"/>
        <v>8.0999999999999943</v>
      </c>
      <c r="H970" s="5"/>
    </row>
    <row r="971" spans="2:8">
      <c r="B971" s="91"/>
      <c r="C971" s="91"/>
      <c r="D971" s="14">
        <v>106.2</v>
      </c>
      <c r="E971" s="13"/>
      <c r="F971" s="14"/>
      <c r="G971" s="13"/>
      <c r="H971" s="13" t="s">
        <v>13</v>
      </c>
    </row>
    <row r="972" spans="2:8">
      <c r="B972" s="40" t="s">
        <v>424</v>
      </c>
      <c r="C972" s="40" t="s">
        <v>406</v>
      </c>
      <c r="D972" s="25"/>
      <c r="E972" s="13"/>
      <c r="F972" s="14">
        <v>125</v>
      </c>
      <c r="G972" s="13">
        <f>F972-D971</f>
        <v>18.799999999999997</v>
      </c>
      <c r="H972" s="5"/>
    </row>
    <row r="973" spans="2:8">
      <c r="B973" s="89" t="s">
        <v>415</v>
      </c>
      <c r="C973" s="89" t="s">
        <v>416</v>
      </c>
      <c r="D973" s="14">
        <v>74</v>
      </c>
      <c r="E973" s="13">
        <v>69</v>
      </c>
      <c r="F973" s="14"/>
      <c r="G973" s="13">
        <f>E973-D973</f>
        <v>-5</v>
      </c>
      <c r="H973" s="5"/>
    </row>
    <row r="974" spans="2:8">
      <c r="B974" s="90"/>
      <c r="C974" s="91"/>
      <c r="D974" s="14">
        <v>74</v>
      </c>
      <c r="E974" s="13">
        <v>69</v>
      </c>
      <c r="F974" s="14"/>
      <c r="G974" s="13">
        <f>E974-D974</f>
        <v>-5</v>
      </c>
      <c r="H974" s="5"/>
    </row>
    <row r="975" spans="2:8">
      <c r="B975" s="90"/>
      <c r="C975" s="89" t="s">
        <v>417</v>
      </c>
      <c r="D975" s="14">
        <v>103</v>
      </c>
      <c r="E975" s="13">
        <v>97</v>
      </c>
      <c r="F975" s="14"/>
      <c r="G975" s="13">
        <f>E975-D975</f>
        <v>-6</v>
      </c>
      <c r="H975" s="5"/>
    </row>
    <row r="976" spans="2:8">
      <c r="B976" s="90"/>
      <c r="C976" s="90"/>
      <c r="D976" s="14">
        <v>103</v>
      </c>
      <c r="E976" s="13">
        <v>97</v>
      </c>
      <c r="F976" s="14"/>
      <c r="G976" s="13">
        <f>E976-D976</f>
        <v>-6</v>
      </c>
      <c r="H976" s="5"/>
    </row>
    <row r="977" spans="2:8">
      <c r="B977" s="90"/>
      <c r="C977" s="90"/>
      <c r="D977" s="14">
        <v>92</v>
      </c>
      <c r="E977" s="13"/>
      <c r="F977" s="14">
        <v>101</v>
      </c>
      <c r="G977" s="13">
        <f>F977-D977</f>
        <v>9</v>
      </c>
      <c r="H977" s="5"/>
    </row>
    <row r="978" spans="2:8">
      <c r="B978" s="90"/>
      <c r="C978" s="90"/>
      <c r="D978" s="14">
        <v>92</v>
      </c>
      <c r="E978" s="13"/>
      <c r="F978" s="14">
        <v>101</v>
      </c>
      <c r="G978" s="13">
        <f>F978-D978</f>
        <v>9</v>
      </c>
      <c r="H978" s="5"/>
    </row>
    <row r="979" spans="2:8">
      <c r="B979" s="91"/>
      <c r="C979" s="91"/>
      <c r="D979" s="14">
        <v>92</v>
      </c>
      <c r="E979" s="13"/>
      <c r="F979" s="14">
        <v>93</v>
      </c>
      <c r="G979" s="13">
        <f>F979-D979</f>
        <v>1</v>
      </c>
      <c r="H979" s="5"/>
    </row>
    <row r="980" spans="2:8">
      <c r="B980" s="43" t="s">
        <v>424</v>
      </c>
      <c r="C980" s="43" t="s">
        <v>425</v>
      </c>
      <c r="D980" s="14">
        <v>77</v>
      </c>
      <c r="E980" s="13">
        <v>74</v>
      </c>
      <c r="F980" s="14"/>
      <c r="G980" s="13">
        <f>E980-D980</f>
        <v>-3</v>
      </c>
      <c r="H980" s="5"/>
    </row>
    <row r="981" spans="2:8">
      <c r="B981" s="41"/>
      <c r="C981" s="41"/>
      <c r="D981" s="14">
        <v>77</v>
      </c>
      <c r="E981" s="13">
        <v>74</v>
      </c>
      <c r="F981" s="14"/>
      <c r="G981" s="13">
        <f>E981-D981</f>
        <v>-3</v>
      </c>
      <c r="H981" s="5"/>
    </row>
    <row r="982" spans="2:8">
      <c r="B982" s="41"/>
      <c r="C982" s="41"/>
      <c r="D982" s="14">
        <v>82.2</v>
      </c>
      <c r="E982" s="13"/>
      <c r="F982" s="14">
        <v>90</v>
      </c>
      <c r="G982" s="13">
        <f>F982-D982</f>
        <v>7.7999999999999972</v>
      </c>
      <c r="H982" s="5"/>
    </row>
    <row r="983" spans="2:8">
      <c r="B983" s="41"/>
      <c r="C983" s="41"/>
      <c r="D983" s="14">
        <v>82.2</v>
      </c>
      <c r="E983" s="13"/>
      <c r="F983" s="14">
        <v>90</v>
      </c>
      <c r="G983" s="13">
        <f>F983-D983</f>
        <v>7.7999999999999972</v>
      </c>
      <c r="H983" s="5"/>
    </row>
    <row r="984" spans="2:8">
      <c r="B984" s="43" t="s">
        <v>424</v>
      </c>
      <c r="C984" s="43" t="s">
        <v>426</v>
      </c>
      <c r="D984" s="14">
        <v>114.35</v>
      </c>
      <c r="E984" s="13">
        <v>108</v>
      </c>
      <c r="F984" s="14"/>
      <c r="G984" s="13">
        <f>E984-D984</f>
        <v>-6.3499999999999943</v>
      </c>
      <c r="H984" s="5"/>
    </row>
    <row r="985" spans="2:8">
      <c r="B985" s="43"/>
      <c r="C985" s="43"/>
      <c r="D985" s="14">
        <v>114.35</v>
      </c>
      <c r="E985" s="13">
        <v>108</v>
      </c>
      <c r="F985" s="14"/>
      <c r="G985" s="13">
        <f>E985-D985</f>
        <v>-6.3499999999999943</v>
      </c>
      <c r="H985" s="5"/>
    </row>
    <row r="986" spans="2:8">
      <c r="B986" s="92" t="s">
        <v>427</v>
      </c>
      <c r="C986" s="89" t="s">
        <v>428</v>
      </c>
      <c r="D986" s="14">
        <v>19</v>
      </c>
      <c r="E986" s="13"/>
      <c r="F986" s="14">
        <v>24</v>
      </c>
      <c r="G986" s="13">
        <f t="shared" ref="G986:G993" si="19">F986-D986</f>
        <v>5</v>
      </c>
      <c r="H986" s="5"/>
    </row>
    <row r="987" spans="2:8">
      <c r="B987" s="93"/>
      <c r="C987" s="90"/>
      <c r="D987" s="14">
        <v>19</v>
      </c>
      <c r="E987" s="13"/>
      <c r="F987" s="14">
        <v>24</v>
      </c>
      <c r="G987" s="13">
        <f t="shared" si="19"/>
        <v>5</v>
      </c>
      <c r="H987" s="5"/>
    </row>
    <row r="988" spans="2:8">
      <c r="B988" s="93"/>
      <c r="C988" s="90"/>
      <c r="D988" s="14">
        <v>19</v>
      </c>
      <c r="E988" s="13"/>
      <c r="F988" s="14">
        <v>24</v>
      </c>
      <c r="G988" s="13">
        <f t="shared" si="19"/>
        <v>5</v>
      </c>
      <c r="H988" s="5"/>
    </row>
    <row r="989" spans="2:8">
      <c r="B989" s="93"/>
      <c r="C989" s="90"/>
      <c r="D989" s="14">
        <v>19</v>
      </c>
      <c r="E989" s="13"/>
      <c r="F989" s="14">
        <v>24</v>
      </c>
      <c r="G989" s="13">
        <f t="shared" si="19"/>
        <v>5</v>
      </c>
      <c r="H989" s="5"/>
    </row>
    <row r="990" spans="2:8">
      <c r="B990" s="93"/>
      <c r="C990" s="90"/>
      <c r="D990" s="14">
        <v>19</v>
      </c>
      <c r="E990" s="13"/>
      <c r="F990" s="14">
        <v>26</v>
      </c>
      <c r="G990" s="13">
        <f t="shared" si="19"/>
        <v>7</v>
      </c>
      <c r="H990" s="5"/>
    </row>
    <row r="991" spans="2:8">
      <c r="B991" s="93"/>
      <c r="C991" s="90"/>
      <c r="D991" s="14">
        <v>19</v>
      </c>
      <c r="E991" s="13"/>
      <c r="F991" s="14">
        <v>26</v>
      </c>
      <c r="G991" s="13">
        <f t="shared" si="19"/>
        <v>7</v>
      </c>
      <c r="H991" s="5"/>
    </row>
    <row r="992" spans="2:8">
      <c r="B992" s="93"/>
      <c r="C992" s="90"/>
      <c r="D992" s="14">
        <v>19</v>
      </c>
      <c r="E992" s="13"/>
      <c r="F992" s="14">
        <v>26</v>
      </c>
      <c r="G992" s="13">
        <f t="shared" si="19"/>
        <v>7</v>
      </c>
      <c r="H992" s="5"/>
    </row>
    <row r="993" spans="2:8">
      <c r="B993" s="93"/>
      <c r="C993" s="90"/>
      <c r="D993" s="14">
        <v>19</v>
      </c>
      <c r="E993" s="13"/>
      <c r="F993" s="14">
        <v>26</v>
      </c>
      <c r="G993" s="13">
        <f t="shared" si="19"/>
        <v>7</v>
      </c>
      <c r="H993" s="5"/>
    </row>
    <row r="994" spans="2:8">
      <c r="B994" s="93"/>
      <c r="C994" s="90"/>
      <c r="D994" s="14">
        <v>19</v>
      </c>
      <c r="E994" s="13"/>
      <c r="F994" s="14"/>
      <c r="G994" s="13"/>
      <c r="H994" s="13" t="s">
        <v>13</v>
      </c>
    </row>
    <row r="995" spans="2:8">
      <c r="B995" s="30" t="s">
        <v>429</v>
      </c>
      <c r="C995" s="90"/>
      <c r="D995" s="14"/>
      <c r="E995" s="13"/>
      <c r="F995" s="14">
        <v>33</v>
      </c>
      <c r="G995" s="13">
        <f>F995-D994</f>
        <v>14</v>
      </c>
      <c r="H995" s="13"/>
    </row>
    <row r="996" spans="2:8">
      <c r="B996" s="30" t="s">
        <v>427</v>
      </c>
      <c r="C996" s="90"/>
      <c r="D996" s="14">
        <v>19</v>
      </c>
      <c r="E996" s="13"/>
      <c r="F996" s="14"/>
      <c r="G996" s="13"/>
      <c r="H996" s="13" t="s">
        <v>13</v>
      </c>
    </row>
    <row r="997" spans="2:8">
      <c r="B997" s="30" t="s">
        <v>429</v>
      </c>
      <c r="C997" s="90"/>
      <c r="D997" s="14"/>
      <c r="E997" s="13"/>
      <c r="F997" s="14">
        <v>33</v>
      </c>
      <c r="G997" s="13">
        <v>14</v>
      </c>
      <c r="H997" s="13"/>
    </row>
    <row r="998" spans="2:8">
      <c r="B998" s="30" t="s">
        <v>427</v>
      </c>
      <c r="C998" s="90"/>
      <c r="D998" s="14">
        <v>19</v>
      </c>
      <c r="E998" s="13"/>
      <c r="F998" s="14"/>
      <c r="G998" s="13"/>
      <c r="H998" s="13" t="s">
        <v>13</v>
      </c>
    </row>
    <row r="999" spans="2:8">
      <c r="B999" s="30" t="s">
        <v>429</v>
      </c>
      <c r="C999" s="90"/>
      <c r="D999" s="14"/>
      <c r="E999" s="13"/>
      <c r="F999" s="14">
        <v>33</v>
      </c>
      <c r="G999" s="13">
        <v>14</v>
      </c>
      <c r="H999" s="13"/>
    </row>
    <row r="1000" spans="2:8">
      <c r="B1000" s="30" t="s">
        <v>427</v>
      </c>
      <c r="C1000" s="90"/>
      <c r="D1000" s="14">
        <v>19</v>
      </c>
      <c r="E1000" s="13"/>
      <c r="F1000" s="14"/>
      <c r="G1000" s="13"/>
      <c r="H1000" s="13" t="s">
        <v>13</v>
      </c>
    </row>
    <row r="1001" spans="2:8">
      <c r="B1001" s="30" t="s">
        <v>429</v>
      </c>
      <c r="C1001" s="90"/>
      <c r="D1001" s="14"/>
      <c r="E1001" s="13"/>
      <c r="F1001" s="14">
        <v>33</v>
      </c>
      <c r="G1001" s="13">
        <v>14</v>
      </c>
      <c r="H1001" s="13"/>
    </row>
    <row r="1002" spans="2:8">
      <c r="B1002" s="30" t="s">
        <v>427</v>
      </c>
      <c r="C1002" s="90"/>
      <c r="D1002" s="14">
        <v>19</v>
      </c>
      <c r="E1002" s="13"/>
      <c r="F1002" s="14"/>
      <c r="G1002" s="13"/>
      <c r="H1002" s="13" t="s">
        <v>13</v>
      </c>
    </row>
    <row r="1003" spans="2:8">
      <c r="B1003" s="30" t="s">
        <v>429</v>
      </c>
      <c r="C1003" s="90"/>
      <c r="D1003" s="14"/>
      <c r="E1003" s="13"/>
      <c r="F1003" s="14">
        <v>33</v>
      </c>
      <c r="G1003" s="13">
        <v>14</v>
      </c>
      <c r="H1003" s="13"/>
    </row>
    <row r="1004" spans="2:8">
      <c r="B1004" s="30" t="s">
        <v>427</v>
      </c>
      <c r="C1004" s="90"/>
      <c r="D1004" s="14">
        <v>19</v>
      </c>
      <c r="E1004" s="13"/>
      <c r="F1004" s="14"/>
      <c r="G1004" s="13"/>
      <c r="H1004" s="13" t="s">
        <v>13</v>
      </c>
    </row>
    <row r="1005" spans="2:8">
      <c r="B1005" s="30" t="s">
        <v>429</v>
      </c>
      <c r="C1005" s="90"/>
      <c r="D1005" s="14"/>
      <c r="E1005" s="13"/>
      <c r="F1005" s="14">
        <v>33</v>
      </c>
      <c r="G1005" s="13">
        <v>14</v>
      </c>
      <c r="H1005" s="13"/>
    </row>
    <row r="1006" spans="2:8">
      <c r="B1006" s="30" t="s">
        <v>427</v>
      </c>
      <c r="C1006" s="90"/>
      <c r="D1006" s="14">
        <v>19</v>
      </c>
      <c r="E1006" s="13"/>
      <c r="F1006" s="14"/>
      <c r="G1006" s="13"/>
      <c r="H1006" s="13" t="s">
        <v>13</v>
      </c>
    </row>
    <row r="1007" spans="2:8">
      <c r="B1007" s="30" t="s">
        <v>429</v>
      </c>
      <c r="C1007" s="90"/>
      <c r="D1007" s="14"/>
      <c r="E1007" s="13"/>
      <c r="F1007" s="14">
        <v>33</v>
      </c>
      <c r="G1007" s="13">
        <v>14</v>
      </c>
      <c r="H1007" s="13"/>
    </row>
    <row r="1008" spans="2:8">
      <c r="B1008" s="30" t="s">
        <v>427</v>
      </c>
      <c r="C1008" s="90"/>
      <c r="D1008" s="14">
        <v>19</v>
      </c>
      <c r="E1008" s="13"/>
      <c r="F1008" s="14"/>
      <c r="G1008" s="13"/>
      <c r="H1008" s="13" t="s">
        <v>13</v>
      </c>
    </row>
    <row r="1009" spans="2:8">
      <c r="B1009" s="30" t="s">
        <v>429</v>
      </c>
      <c r="C1009" s="90"/>
      <c r="D1009" s="14"/>
      <c r="E1009" s="13"/>
      <c r="F1009" s="14">
        <v>33</v>
      </c>
      <c r="G1009" s="13">
        <v>14</v>
      </c>
      <c r="H1009" s="5"/>
    </row>
    <row r="1010" spans="2:8">
      <c r="B1010" s="28" t="s">
        <v>427</v>
      </c>
      <c r="C1010" s="90"/>
      <c r="D1010" s="14">
        <v>19</v>
      </c>
      <c r="E1010" s="13"/>
      <c r="F1010" s="14"/>
      <c r="G1010" s="13"/>
      <c r="H1010" s="13" t="s">
        <v>13</v>
      </c>
    </row>
    <row r="1011" spans="2:8">
      <c r="B1011" s="28" t="s">
        <v>439</v>
      </c>
      <c r="C1011" s="90"/>
      <c r="D1011" s="14"/>
      <c r="E1011" s="13">
        <v>5</v>
      </c>
      <c r="F1011" s="14"/>
      <c r="G1011" s="13">
        <f>E1011-D1010</f>
        <v>-14</v>
      </c>
      <c r="H1011" s="13"/>
    </row>
    <row r="1012" spans="2:8">
      <c r="B1012" s="28" t="s">
        <v>427</v>
      </c>
      <c r="C1012" s="90"/>
      <c r="D1012" s="14">
        <v>19</v>
      </c>
      <c r="E1012" s="13"/>
      <c r="F1012" s="14"/>
      <c r="G1012" s="13"/>
      <c r="H1012" s="13" t="s">
        <v>13</v>
      </c>
    </row>
    <row r="1013" spans="2:8">
      <c r="B1013" s="28" t="s">
        <v>439</v>
      </c>
      <c r="C1013" s="90"/>
      <c r="D1013" s="14"/>
      <c r="E1013" s="13">
        <v>5</v>
      </c>
      <c r="F1013" s="14"/>
      <c r="G1013" s="13">
        <v>-14</v>
      </c>
      <c r="H1013" s="13"/>
    </row>
    <row r="1014" spans="2:8">
      <c r="B1014" s="28" t="s">
        <v>427</v>
      </c>
      <c r="C1014" s="90"/>
      <c r="D1014" s="14">
        <v>19</v>
      </c>
      <c r="E1014" s="13"/>
      <c r="F1014" s="14"/>
      <c r="G1014" s="13"/>
      <c r="H1014" s="13" t="s">
        <v>13</v>
      </c>
    </row>
    <row r="1015" spans="2:8">
      <c r="B1015" s="28" t="s">
        <v>439</v>
      </c>
      <c r="C1015" s="90"/>
      <c r="D1015" s="14"/>
      <c r="E1015" s="13">
        <v>5</v>
      </c>
      <c r="F1015" s="14"/>
      <c r="G1015" s="13">
        <v>-14</v>
      </c>
      <c r="H1015" s="13"/>
    </row>
    <row r="1016" spans="2:8">
      <c r="B1016" s="28" t="s">
        <v>427</v>
      </c>
      <c r="C1016" s="90"/>
      <c r="D1016" s="14">
        <v>19</v>
      </c>
      <c r="E1016" s="13"/>
      <c r="F1016" s="14"/>
      <c r="G1016" s="13"/>
      <c r="H1016" s="13" t="s">
        <v>13</v>
      </c>
    </row>
    <row r="1017" spans="2:8">
      <c r="B1017" s="28" t="s">
        <v>439</v>
      </c>
      <c r="C1017" s="90"/>
      <c r="D1017" s="14"/>
      <c r="E1017" s="13">
        <v>5</v>
      </c>
      <c r="F1017" s="14"/>
      <c r="G1017" s="13">
        <v>-14</v>
      </c>
      <c r="H1017" s="13"/>
    </row>
    <row r="1018" spans="2:8">
      <c r="B1018" s="28" t="s">
        <v>427</v>
      </c>
      <c r="C1018" s="91"/>
      <c r="D1018" s="14">
        <v>19</v>
      </c>
      <c r="E1018" s="13"/>
      <c r="F1018" s="14"/>
      <c r="G1018" s="13"/>
      <c r="H1018" s="13" t="s">
        <v>13</v>
      </c>
    </row>
    <row r="1019" spans="2:8">
      <c r="B1019" s="28" t="s">
        <v>439</v>
      </c>
      <c r="C1019" s="37"/>
      <c r="D1019" s="25"/>
      <c r="E1019" s="13">
        <v>5</v>
      </c>
      <c r="F1019" s="14"/>
      <c r="G1019" s="13">
        <v>-14</v>
      </c>
      <c r="H1019" s="5"/>
    </row>
    <row r="1020" spans="2:8">
      <c r="B1020" s="92" t="s">
        <v>427</v>
      </c>
      <c r="C1020" s="92" t="s">
        <v>406</v>
      </c>
      <c r="D1020" s="14">
        <v>99</v>
      </c>
      <c r="E1020" s="13"/>
      <c r="F1020" s="14">
        <v>117</v>
      </c>
      <c r="G1020" s="13">
        <f>F1020-D1020</f>
        <v>18</v>
      </c>
      <c r="H1020" s="5"/>
    </row>
    <row r="1021" spans="2:8">
      <c r="B1021" s="93"/>
      <c r="C1021" s="93"/>
      <c r="D1021" s="14">
        <v>99</v>
      </c>
      <c r="E1021" s="13"/>
      <c r="F1021" s="14">
        <v>124</v>
      </c>
      <c r="G1021" s="13">
        <f>F1021-D1021</f>
        <v>25</v>
      </c>
      <c r="H1021" s="5"/>
    </row>
    <row r="1022" spans="2:8">
      <c r="B1022" s="93"/>
      <c r="C1022" s="93"/>
      <c r="D1022" s="14">
        <v>99</v>
      </c>
      <c r="E1022" s="13"/>
      <c r="F1022" s="14">
        <v>132</v>
      </c>
      <c r="G1022" s="13">
        <f>F1022-D1022</f>
        <v>33</v>
      </c>
      <c r="H1022" s="5"/>
    </row>
    <row r="1023" spans="2:8">
      <c r="B1023" s="94"/>
      <c r="C1023" s="93"/>
      <c r="D1023" s="14">
        <v>99</v>
      </c>
      <c r="E1023" s="13"/>
      <c r="F1023" s="14"/>
      <c r="G1023" s="13"/>
      <c r="H1023" s="13" t="s">
        <v>13</v>
      </c>
    </row>
    <row r="1024" spans="2:8">
      <c r="B1024" s="43" t="s">
        <v>429</v>
      </c>
      <c r="C1024" s="93"/>
      <c r="D1024" s="14"/>
      <c r="E1024" s="13"/>
      <c r="F1024" s="14">
        <v>168</v>
      </c>
      <c r="G1024" s="13">
        <f>F1024-D1023</f>
        <v>69</v>
      </c>
      <c r="H1024" s="5"/>
    </row>
    <row r="1025" spans="2:8">
      <c r="B1025" s="43" t="s">
        <v>427</v>
      </c>
      <c r="C1025" s="93"/>
      <c r="D1025" s="14">
        <v>99</v>
      </c>
      <c r="E1025" s="13"/>
      <c r="F1025" s="14"/>
      <c r="G1025" s="13"/>
      <c r="H1025" s="13" t="s">
        <v>13</v>
      </c>
    </row>
    <row r="1026" spans="2:8">
      <c r="B1026" s="43" t="s">
        <v>429</v>
      </c>
      <c r="C1026" s="94"/>
      <c r="D1026" s="14"/>
      <c r="E1026" s="13"/>
      <c r="F1026" s="14">
        <v>168</v>
      </c>
      <c r="G1026" s="13">
        <v>69</v>
      </c>
      <c r="H1026" s="5"/>
    </row>
    <row r="1027" spans="2:8">
      <c r="B1027" s="27" t="s">
        <v>429</v>
      </c>
      <c r="C1027" s="89" t="s">
        <v>428</v>
      </c>
      <c r="D1027" s="14">
        <v>23.3</v>
      </c>
      <c r="E1027" s="13"/>
      <c r="F1027" s="14"/>
      <c r="G1027" s="13"/>
      <c r="H1027" s="13" t="s">
        <v>13</v>
      </c>
    </row>
    <row r="1028" spans="2:8">
      <c r="B1028" s="28" t="s">
        <v>439</v>
      </c>
      <c r="C1028" s="90"/>
      <c r="D1028" s="14"/>
      <c r="E1028" s="13">
        <v>5</v>
      </c>
      <c r="F1028" s="14"/>
      <c r="G1028" s="13">
        <f>E1028-D1027</f>
        <v>-18.3</v>
      </c>
      <c r="H1028" s="13"/>
    </row>
    <row r="1029" spans="2:8">
      <c r="B1029" s="27" t="s">
        <v>429</v>
      </c>
      <c r="C1029" s="91"/>
      <c r="D1029" s="14">
        <v>23.3</v>
      </c>
      <c r="E1029" s="13"/>
      <c r="F1029" s="14"/>
      <c r="G1029" s="13"/>
      <c r="H1029" s="13" t="s">
        <v>13</v>
      </c>
    </row>
    <row r="1030" spans="2:8">
      <c r="B1030" s="28" t="s">
        <v>439</v>
      </c>
      <c r="C1030" s="37"/>
      <c r="D1030" s="25"/>
      <c r="E1030" s="13">
        <v>5</v>
      </c>
      <c r="F1030" s="14"/>
      <c r="G1030" s="13">
        <f>E1030-D1029</f>
        <v>-18.3</v>
      </c>
      <c r="H1030" s="5"/>
    </row>
    <row r="1031" spans="2:8">
      <c r="B1031" s="27" t="s">
        <v>429</v>
      </c>
      <c r="C1031" s="89" t="s">
        <v>416</v>
      </c>
      <c r="D1031" s="14">
        <v>44</v>
      </c>
      <c r="E1031" s="13"/>
      <c r="F1031" s="14"/>
      <c r="G1031" s="13"/>
      <c r="H1031" s="13" t="s">
        <v>13</v>
      </c>
    </row>
    <row r="1032" spans="2:8">
      <c r="B1032" s="28" t="s">
        <v>430</v>
      </c>
      <c r="C1032" s="90"/>
      <c r="D1032" s="14"/>
      <c r="E1032" s="13"/>
      <c r="F1032" s="14">
        <v>90</v>
      </c>
      <c r="G1032" s="13">
        <f>F1032-D1031</f>
        <v>46</v>
      </c>
      <c r="H1032" s="13"/>
    </row>
    <row r="1033" spans="2:8">
      <c r="B1033" s="27" t="s">
        <v>429</v>
      </c>
      <c r="C1033" s="90"/>
      <c r="D1033" s="14">
        <v>44</v>
      </c>
      <c r="E1033" s="13"/>
      <c r="F1033" s="14"/>
      <c r="G1033" s="13"/>
      <c r="H1033" s="13" t="s">
        <v>13</v>
      </c>
    </row>
    <row r="1034" spans="2:8">
      <c r="B1034" s="28" t="s">
        <v>430</v>
      </c>
      <c r="C1034" s="90"/>
      <c r="D1034" s="14"/>
      <c r="E1034" s="13"/>
      <c r="F1034" s="14">
        <v>90</v>
      </c>
      <c r="G1034" s="13">
        <f>F1034-D1033</f>
        <v>46</v>
      </c>
      <c r="H1034" s="13"/>
    </row>
    <row r="1035" spans="2:8">
      <c r="B1035" s="27" t="s">
        <v>429</v>
      </c>
      <c r="C1035" s="90"/>
      <c r="D1035" s="14">
        <v>44</v>
      </c>
      <c r="E1035" s="13"/>
      <c r="F1035" s="14"/>
      <c r="G1035" s="13"/>
      <c r="H1035" s="13" t="s">
        <v>13</v>
      </c>
    </row>
    <row r="1036" spans="2:8">
      <c r="B1036" s="28" t="s">
        <v>430</v>
      </c>
      <c r="C1036" s="90"/>
      <c r="D1036" s="14"/>
      <c r="E1036" s="13"/>
      <c r="F1036" s="14">
        <v>90</v>
      </c>
      <c r="G1036" s="13">
        <f>F1036-D1035</f>
        <v>46</v>
      </c>
      <c r="H1036" s="13"/>
    </row>
    <row r="1037" spans="2:8">
      <c r="B1037" s="27" t="s">
        <v>429</v>
      </c>
      <c r="C1037" s="90"/>
      <c r="D1037" s="14">
        <v>44</v>
      </c>
      <c r="E1037" s="13"/>
      <c r="F1037" s="14"/>
      <c r="G1037" s="13"/>
      <c r="H1037" s="13" t="s">
        <v>13</v>
      </c>
    </row>
    <row r="1038" spans="2:8">
      <c r="B1038" s="28" t="s">
        <v>430</v>
      </c>
      <c r="C1038" s="91"/>
      <c r="D1038" s="14"/>
      <c r="E1038" s="13"/>
      <c r="F1038" s="14">
        <v>90</v>
      </c>
      <c r="G1038" s="13">
        <f>F1038-D1037</f>
        <v>46</v>
      </c>
      <c r="H1038" s="5"/>
    </row>
    <row r="1039" spans="2:8">
      <c r="B1039" s="38" t="s">
        <v>430</v>
      </c>
      <c r="C1039" s="92" t="s">
        <v>428</v>
      </c>
      <c r="D1039" s="14">
        <v>14</v>
      </c>
      <c r="E1039" s="13"/>
      <c r="F1039" s="14"/>
      <c r="G1039" s="13"/>
      <c r="H1039" s="13" t="s">
        <v>13</v>
      </c>
    </row>
    <row r="1040" spans="2:8">
      <c r="B1040" s="30" t="s">
        <v>439</v>
      </c>
      <c r="C1040" s="93"/>
      <c r="D1040" s="14"/>
      <c r="E1040" s="13">
        <v>5</v>
      </c>
      <c r="F1040" s="14"/>
      <c r="G1040" s="13">
        <f>E1040-D1039</f>
        <v>-9</v>
      </c>
      <c r="H1040" s="13"/>
    </row>
    <row r="1041" spans="2:8">
      <c r="B1041" s="38" t="s">
        <v>430</v>
      </c>
      <c r="C1041" s="93"/>
      <c r="D1041" s="14">
        <v>14</v>
      </c>
      <c r="E1041" s="13"/>
      <c r="F1041" s="14"/>
      <c r="G1041" s="13"/>
      <c r="H1041" s="13" t="s">
        <v>13</v>
      </c>
    </row>
    <row r="1042" spans="2:8">
      <c r="B1042" s="30" t="s">
        <v>439</v>
      </c>
      <c r="C1042" s="93"/>
      <c r="D1042" s="14"/>
      <c r="E1042" s="13">
        <v>5</v>
      </c>
      <c r="F1042" s="14"/>
      <c r="G1042" s="13">
        <v>-9</v>
      </c>
      <c r="H1042" s="13"/>
    </row>
    <row r="1043" spans="2:8">
      <c r="B1043" s="38" t="s">
        <v>430</v>
      </c>
      <c r="C1043" s="93"/>
      <c r="D1043" s="14">
        <v>14</v>
      </c>
      <c r="E1043" s="13"/>
      <c r="F1043" s="14"/>
      <c r="G1043" s="13"/>
      <c r="H1043" s="13" t="s">
        <v>13</v>
      </c>
    </row>
    <row r="1044" spans="2:8">
      <c r="B1044" s="30" t="s">
        <v>439</v>
      </c>
      <c r="C1044" s="93"/>
      <c r="D1044" s="14"/>
      <c r="E1044" s="13">
        <v>5</v>
      </c>
      <c r="F1044" s="14"/>
      <c r="G1044" s="13">
        <v>-9</v>
      </c>
      <c r="H1044" s="13"/>
    </row>
    <row r="1045" spans="2:8">
      <c r="B1045" s="38" t="s">
        <v>430</v>
      </c>
      <c r="C1045" s="94"/>
      <c r="D1045" s="14">
        <v>14</v>
      </c>
      <c r="E1045" s="13"/>
      <c r="F1045" s="14"/>
      <c r="G1045" s="13"/>
      <c r="H1045" s="13" t="s">
        <v>13</v>
      </c>
    </row>
    <row r="1046" spans="2:8">
      <c r="B1046" s="30" t="s">
        <v>439</v>
      </c>
      <c r="C1046" s="44"/>
      <c r="D1046" s="14"/>
      <c r="E1046" s="13">
        <v>5</v>
      </c>
      <c r="F1046" s="14"/>
      <c r="G1046" s="13">
        <v>-9</v>
      </c>
      <c r="H1046" s="5"/>
    </row>
    <row r="1047" spans="2:8">
      <c r="B1047" s="92" t="s">
        <v>432</v>
      </c>
      <c r="C1047" s="92" t="s">
        <v>425</v>
      </c>
      <c r="D1047" s="14">
        <v>104</v>
      </c>
      <c r="E1047" s="13"/>
      <c r="F1047" s="14">
        <v>117</v>
      </c>
      <c r="G1047" s="13">
        <f t="shared" ref="G1047:G1065" si="20">F1047-D1047</f>
        <v>13</v>
      </c>
      <c r="H1047" s="5"/>
    </row>
    <row r="1048" spans="2:8">
      <c r="B1048" s="93"/>
      <c r="C1048" s="93"/>
      <c r="D1048" s="14">
        <v>104</v>
      </c>
      <c r="E1048" s="13"/>
      <c r="F1048" s="14">
        <v>114</v>
      </c>
      <c r="G1048" s="13">
        <f t="shared" si="20"/>
        <v>10</v>
      </c>
      <c r="H1048" s="5"/>
    </row>
    <row r="1049" spans="2:8">
      <c r="B1049" s="93"/>
      <c r="C1049" s="93"/>
      <c r="D1049" s="14">
        <v>104</v>
      </c>
      <c r="E1049" s="13"/>
      <c r="F1049" s="14">
        <v>111</v>
      </c>
      <c r="G1049" s="13">
        <f t="shared" si="20"/>
        <v>7</v>
      </c>
      <c r="H1049" s="5"/>
    </row>
    <row r="1050" spans="2:8">
      <c r="B1050" s="93"/>
      <c r="C1050" s="93"/>
      <c r="D1050" s="14">
        <v>112</v>
      </c>
      <c r="E1050" s="13"/>
      <c r="F1050" s="14">
        <v>118.5</v>
      </c>
      <c r="G1050" s="13">
        <f t="shared" si="20"/>
        <v>6.5</v>
      </c>
      <c r="H1050" s="5"/>
    </row>
    <row r="1051" spans="2:8">
      <c r="B1051" s="93"/>
      <c r="C1051" s="93"/>
      <c r="D1051" s="14">
        <v>112</v>
      </c>
      <c r="E1051" s="13"/>
      <c r="F1051" s="14">
        <v>121</v>
      </c>
      <c r="G1051" s="13">
        <f t="shared" si="20"/>
        <v>9</v>
      </c>
      <c r="H1051" s="5"/>
    </row>
    <row r="1052" spans="2:8">
      <c r="B1052" s="93"/>
      <c r="C1052" s="93"/>
      <c r="D1052" s="14">
        <v>112</v>
      </c>
      <c r="E1052" s="13"/>
      <c r="F1052" s="14">
        <v>119.5</v>
      </c>
      <c r="G1052" s="13">
        <f t="shared" si="20"/>
        <v>7.5</v>
      </c>
      <c r="H1052" s="5"/>
    </row>
    <row r="1053" spans="2:8">
      <c r="B1053" s="93"/>
      <c r="C1053" s="93"/>
      <c r="D1053" s="14">
        <v>112</v>
      </c>
      <c r="E1053" s="13"/>
      <c r="F1053" s="14">
        <v>121.5</v>
      </c>
      <c r="G1053" s="13">
        <f t="shared" si="20"/>
        <v>9.5</v>
      </c>
      <c r="H1053" s="5"/>
    </row>
    <row r="1054" spans="2:8">
      <c r="B1054" s="93"/>
      <c r="C1054" s="94"/>
      <c r="D1054" s="14">
        <v>112</v>
      </c>
      <c r="E1054" s="13"/>
      <c r="F1054" s="14">
        <v>124.8</v>
      </c>
      <c r="G1054" s="13">
        <f t="shared" si="20"/>
        <v>12.799999999999997</v>
      </c>
      <c r="H1054" s="5"/>
    </row>
    <row r="1055" spans="2:8">
      <c r="B1055" s="94"/>
      <c r="C1055" s="43" t="s">
        <v>433</v>
      </c>
      <c r="D1055" s="14">
        <v>101</v>
      </c>
      <c r="E1055" s="13"/>
      <c r="F1055" s="14">
        <v>102</v>
      </c>
      <c r="G1055" s="13">
        <f t="shared" si="20"/>
        <v>1</v>
      </c>
      <c r="H1055" s="5"/>
    </row>
    <row r="1056" spans="2:8">
      <c r="B1056" s="92" t="s">
        <v>434</v>
      </c>
      <c r="C1056" s="92" t="s">
        <v>433</v>
      </c>
      <c r="D1056" s="14">
        <v>106</v>
      </c>
      <c r="E1056" s="13"/>
      <c r="F1056" s="14">
        <v>113.7</v>
      </c>
      <c r="G1056" s="13">
        <f t="shared" si="20"/>
        <v>7.7000000000000028</v>
      </c>
      <c r="H1056" s="5"/>
    </row>
    <row r="1057" spans="2:8">
      <c r="B1057" s="93"/>
      <c r="C1057" s="93"/>
      <c r="D1057" s="14">
        <v>106</v>
      </c>
      <c r="E1057" s="13"/>
      <c r="F1057" s="14">
        <v>113.7</v>
      </c>
      <c r="G1057" s="13">
        <f t="shared" si="20"/>
        <v>7.7000000000000028</v>
      </c>
      <c r="H1057" s="5"/>
    </row>
    <row r="1058" spans="2:8">
      <c r="B1058" s="94"/>
      <c r="C1058" s="94"/>
      <c r="D1058" s="14">
        <v>106</v>
      </c>
      <c r="E1058" s="13"/>
      <c r="F1058" s="14">
        <v>115</v>
      </c>
      <c r="G1058" s="13">
        <f t="shared" si="20"/>
        <v>9</v>
      </c>
      <c r="H1058" s="5"/>
    </row>
    <row r="1059" spans="2:8">
      <c r="B1059" s="92" t="s">
        <v>434</v>
      </c>
      <c r="C1059" s="92" t="s">
        <v>425</v>
      </c>
      <c r="D1059" s="14">
        <v>90</v>
      </c>
      <c r="E1059" s="13"/>
      <c r="F1059" s="14">
        <v>100</v>
      </c>
      <c r="G1059" s="13">
        <f t="shared" si="20"/>
        <v>10</v>
      </c>
      <c r="H1059" s="5"/>
    </row>
    <row r="1060" spans="2:8">
      <c r="B1060" s="93"/>
      <c r="C1060" s="93"/>
      <c r="D1060" s="14">
        <v>90</v>
      </c>
      <c r="E1060" s="13"/>
      <c r="F1060" s="14">
        <v>100</v>
      </c>
      <c r="G1060" s="13">
        <f t="shared" si="20"/>
        <v>10</v>
      </c>
      <c r="H1060" s="5"/>
    </row>
    <row r="1061" spans="2:8">
      <c r="B1061" s="94"/>
      <c r="C1061" s="94"/>
      <c r="D1061" s="14">
        <v>90</v>
      </c>
      <c r="E1061" s="13"/>
      <c r="F1061" s="14">
        <v>98</v>
      </c>
      <c r="G1061" s="13">
        <f t="shared" si="20"/>
        <v>8</v>
      </c>
      <c r="H1061" s="5"/>
    </row>
    <row r="1062" spans="2:8">
      <c r="B1062" s="92" t="s">
        <v>437</v>
      </c>
      <c r="C1062" s="92" t="s">
        <v>425</v>
      </c>
      <c r="D1062" s="14">
        <v>96</v>
      </c>
      <c r="E1062" s="13"/>
      <c r="F1062" s="14">
        <v>110</v>
      </c>
      <c r="G1062" s="13">
        <f t="shared" si="20"/>
        <v>14</v>
      </c>
      <c r="H1062" s="5"/>
    </row>
    <row r="1063" spans="2:8">
      <c r="B1063" s="93"/>
      <c r="C1063" s="93"/>
      <c r="D1063" s="14">
        <v>96</v>
      </c>
      <c r="E1063" s="13"/>
      <c r="F1063" s="14">
        <v>110</v>
      </c>
      <c r="G1063" s="13">
        <f t="shared" si="20"/>
        <v>14</v>
      </c>
      <c r="H1063" s="5"/>
    </row>
    <row r="1064" spans="2:8">
      <c r="B1064" s="93"/>
      <c r="C1064" s="93"/>
      <c r="D1064" s="14">
        <v>97</v>
      </c>
      <c r="E1064" s="13"/>
      <c r="F1064" s="14">
        <v>116.4</v>
      </c>
      <c r="G1064" s="13">
        <f t="shared" si="20"/>
        <v>19.400000000000006</v>
      </c>
      <c r="H1064" s="5"/>
    </row>
    <row r="1065" spans="2:8">
      <c r="B1065" s="93"/>
      <c r="C1065" s="93"/>
      <c r="D1065" s="14">
        <v>97</v>
      </c>
      <c r="E1065" s="13"/>
      <c r="F1065" s="14">
        <v>116.4</v>
      </c>
      <c r="G1065" s="13">
        <f t="shared" si="20"/>
        <v>19.400000000000006</v>
      </c>
      <c r="H1065" s="5"/>
    </row>
    <row r="1066" spans="2:8">
      <c r="B1066" s="93"/>
      <c r="C1066" s="93"/>
      <c r="D1066" s="14">
        <v>112</v>
      </c>
      <c r="E1066" s="13">
        <v>107</v>
      </c>
      <c r="F1066" s="14"/>
      <c r="G1066" s="13">
        <f>E1066-D1066</f>
        <v>-5</v>
      </c>
      <c r="H1066" s="5"/>
    </row>
    <row r="1067" spans="2:8">
      <c r="B1067" s="93"/>
      <c r="C1067" s="93"/>
      <c r="D1067" s="14">
        <v>112</v>
      </c>
      <c r="E1067" s="13">
        <v>107</v>
      </c>
      <c r="F1067" s="14"/>
      <c r="G1067" s="13">
        <f>E1067-D1067</f>
        <v>-5</v>
      </c>
      <c r="H1067" s="5"/>
    </row>
    <row r="1068" spans="2:8">
      <c r="B1068" s="93"/>
      <c r="C1068" s="93"/>
      <c r="D1068" s="14">
        <v>112</v>
      </c>
      <c r="E1068" s="13"/>
      <c r="F1068" s="14">
        <v>117</v>
      </c>
      <c r="G1068" s="13">
        <f>F1068-D1068</f>
        <v>5</v>
      </c>
      <c r="H1068" s="5"/>
    </row>
    <row r="1069" spans="2:8">
      <c r="B1069" s="94"/>
      <c r="C1069" s="94"/>
      <c r="D1069" s="14">
        <v>112</v>
      </c>
      <c r="E1069" s="13"/>
      <c r="F1069" s="14">
        <v>117</v>
      </c>
      <c r="G1069" s="13">
        <f>F1069-D1069</f>
        <v>5</v>
      </c>
      <c r="H1069" s="5"/>
    </row>
    <row r="1070" spans="2:8">
      <c r="B1070" s="92" t="s">
        <v>437</v>
      </c>
      <c r="C1070" s="92" t="s">
        <v>433</v>
      </c>
      <c r="D1070" s="14">
        <v>89</v>
      </c>
      <c r="E1070" s="13">
        <v>84</v>
      </c>
      <c r="F1070" s="14"/>
      <c r="G1070" s="13">
        <f>E1070-D1070</f>
        <v>-5</v>
      </c>
      <c r="H1070" s="5"/>
    </row>
    <row r="1071" spans="2:8">
      <c r="B1071" s="93"/>
      <c r="C1071" s="94"/>
      <c r="D1071" s="14">
        <v>89</v>
      </c>
      <c r="E1071" s="13">
        <v>84</v>
      </c>
      <c r="F1071" s="14"/>
      <c r="G1071" s="13">
        <f>E1071-D1071</f>
        <v>-5</v>
      </c>
      <c r="H1071" s="5"/>
    </row>
    <row r="1072" spans="2:8">
      <c r="B1072" s="93"/>
      <c r="C1072" s="92" t="s">
        <v>425</v>
      </c>
      <c r="D1072" s="14">
        <v>108</v>
      </c>
      <c r="E1072" s="13"/>
      <c r="F1072" s="14">
        <v>116.6</v>
      </c>
      <c r="G1072" s="13">
        <f>F1072-D1072</f>
        <v>8.5999999999999943</v>
      </c>
      <c r="H1072" s="5"/>
    </row>
    <row r="1073" spans="2:8">
      <c r="B1073" s="93"/>
      <c r="C1073" s="93"/>
      <c r="D1073" s="14">
        <v>108</v>
      </c>
      <c r="E1073" s="13"/>
      <c r="F1073" s="14">
        <v>119.5</v>
      </c>
      <c r="G1073" s="13">
        <f>F1073-D1073</f>
        <v>11.5</v>
      </c>
      <c r="H1073" s="5"/>
    </row>
    <row r="1074" spans="2:8">
      <c r="B1074" s="94"/>
      <c r="C1074" s="94"/>
      <c r="D1074" s="14">
        <v>108</v>
      </c>
      <c r="E1074" s="13"/>
      <c r="F1074" s="14">
        <v>122</v>
      </c>
      <c r="G1074" s="13">
        <f>F1074-D1074</f>
        <v>14</v>
      </c>
      <c r="H1074" s="5"/>
    </row>
    <row r="1075" spans="2:8">
      <c r="B1075" s="42" t="s">
        <v>437</v>
      </c>
      <c r="C1075" s="92" t="s">
        <v>428</v>
      </c>
      <c r="D1075" s="14">
        <v>7</v>
      </c>
      <c r="E1075" s="13"/>
      <c r="F1075" s="14"/>
      <c r="G1075" s="13"/>
      <c r="H1075" s="13" t="s">
        <v>13</v>
      </c>
    </row>
    <row r="1076" spans="2:8">
      <c r="B1076" s="44" t="s">
        <v>439</v>
      </c>
      <c r="C1076" s="93"/>
      <c r="D1076" s="14"/>
      <c r="E1076" s="13">
        <v>5</v>
      </c>
      <c r="F1076" s="14"/>
      <c r="G1076" s="13">
        <v>-2</v>
      </c>
      <c r="H1076" s="5"/>
    </row>
    <row r="1077" spans="2:8">
      <c r="B1077" s="42" t="s">
        <v>437</v>
      </c>
      <c r="C1077" s="93"/>
      <c r="D1077" s="14">
        <v>7</v>
      </c>
      <c r="E1077" s="13"/>
      <c r="F1077" s="14"/>
      <c r="G1077" s="13"/>
      <c r="H1077" s="13" t="s">
        <v>13</v>
      </c>
    </row>
    <row r="1078" spans="2:8">
      <c r="B1078" s="44" t="s">
        <v>439</v>
      </c>
      <c r="C1078" s="94"/>
      <c r="D1078" s="14"/>
      <c r="E1078" s="13">
        <v>5</v>
      </c>
      <c r="F1078" s="14"/>
      <c r="G1078" s="13">
        <v>-2</v>
      </c>
      <c r="H1078" s="5"/>
    </row>
    <row r="1079" spans="2:8">
      <c r="B1079" s="93" t="s">
        <v>438</v>
      </c>
      <c r="C1079" s="92" t="s">
        <v>425</v>
      </c>
      <c r="D1079" s="14">
        <v>108</v>
      </c>
      <c r="E1079" s="13"/>
      <c r="F1079" s="14">
        <v>137</v>
      </c>
      <c r="G1079" s="13">
        <f t="shared" ref="G1079:G1084" si="21">F1079-D1079</f>
        <v>29</v>
      </c>
      <c r="H1079" s="5"/>
    </row>
    <row r="1080" spans="2:8">
      <c r="B1080" s="94"/>
      <c r="C1080" s="94"/>
      <c r="D1080" s="14">
        <v>108</v>
      </c>
      <c r="E1080" s="13"/>
      <c r="F1080" s="14">
        <v>137</v>
      </c>
      <c r="G1080" s="13">
        <f t="shared" si="21"/>
        <v>29</v>
      </c>
      <c r="H1080" s="5"/>
    </row>
    <row r="1081" spans="2:8">
      <c r="B1081" s="92" t="s">
        <v>439</v>
      </c>
      <c r="C1081" s="92" t="s">
        <v>425</v>
      </c>
      <c r="D1081" s="14">
        <v>138</v>
      </c>
      <c r="E1081" s="13"/>
      <c r="F1081" s="14">
        <v>156</v>
      </c>
      <c r="G1081" s="13">
        <f t="shared" si="21"/>
        <v>18</v>
      </c>
      <c r="H1081" s="5"/>
    </row>
    <row r="1082" spans="2:8">
      <c r="B1082" s="93"/>
      <c r="C1082" s="93"/>
      <c r="D1082" s="14">
        <v>138</v>
      </c>
      <c r="E1082" s="13"/>
      <c r="F1082" s="14">
        <v>156</v>
      </c>
      <c r="G1082" s="13">
        <f t="shared" si="21"/>
        <v>18</v>
      </c>
      <c r="H1082" s="5"/>
    </row>
    <row r="1083" spans="2:8">
      <c r="B1083" s="93"/>
      <c r="C1083" s="93"/>
      <c r="D1083" s="14">
        <v>139</v>
      </c>
      <c r="E1083" s="13"/>
      <c r="F1083" s="14">
        <v>161.4</v>
      </c>
      <c r="G1083" s="13">
        <f t="shared" si="21"/>
        <v>22.400000000000006</v>
      </c>
      <c r="H1083" s="5"/>
    </row>
    <row r="1084" spans="2:8">
      <c r="B1084" s="94"/>
      <c r="C1084" s="94"/>
      <c r="D1084" s="14">
        <v>139</v>
      </c>
      <c r="E1084" s="13"/>
      <c r="F1084" s="14">
        <v>161.4</v>
      </c>
      <c r="G1084" s="13">
        <f t="shared" si="21"/>
        <v>22.400000000000006</v>
      </c>
      <c r="H1084" s="5"/>
    </row>
    <row r="1085" spans="2:8">
      <c r="B1085" s="92" t="s">
        <v>439</v>
      </c>
      <c r="C1085" s="92" t="s">
        <v>440</v>
      </c>
      <c r="D1085" s="14">
        <v>70.5</v>
      </c>
      <c r="E1085" s="13">
        <v>62</v>
      </c>
      <c r="F1085" s="14"/>
      <c r="G1085" s="13">
        <f>E1085-D1085</f>
        <v>-8.5</v>
      </c>
      <c r="H1085" s="5"/>
    </row>
    <row r="1086" spans="2:8">
      <c r="B1086" s="93"/>
      <c r="C1086" s="93"/>
      <c r="D1086" s="14">
        <v>70.5</v>
      </c>
      <c r="E1086" s="13">
        <v>62</v>
      </c>
      <c r="F1086" s="14"/>
      <c r="G1086" s="13">
        <f>E1086-D1086</f>
        <v>-8.5</v>
      </c>
      <c r="H1086" s="5"/>
    </row>
    <row r="1087" spans="2:8">
      <c r="B1087" s="93"/>
      <c r="C1087" s="93"/>
      <c r="D1087" s="14">
        <v>70.5</v>
      </c>
      <c r="E1087" s="13"/>
      <c r="F1087" s="14">
        <v>113</v>
      </c>
      <c r="G1087" s="13">
        <f t="shared" ref="G1087:G1092" si="22">F1087-D1087</f>
        <v>42.5</v>
      </c>
      <c r="H1087" s="5"/>
    </row>
    <row r="1088" spans="2:8">
      <c r="B1088" s="93"/>
      <c r="C1088" s="93"/>
      <c r="D1088" s="14">
        <v>61</v>
      </c>
      <c r="E1088" s="13"/>
      <c r="F1088" s="14">
        <v>113</v>
      </c>
      <c r="G1088" s="13">
        <f t="shared" si="22"/>
        <v>52</v>
      </c>
      <c r="H1088" s="5"/>
    </row>
    <row r="1089" spans="2:8">
      <c r="B1089" s="93"/>
      <c r="C1089" s="93"/>
      <c r="D1089" s="14">
        <v>61</v>
      </c>
      <c r="E1089" s="13"/>
      <c r="F1089" s="14">
        <v>121</v>
      </c>
      <c r="G1089" s="13">
        <f t="shared" si="22"/>
        <v>60</v>
      </c>
      <c r="H1089" s="5"/>
    </row>
    <row r="1090" spans="2:8">
      <c r="B1090" s="93"/>
      <c r="C1090" s="93"/>
      <c r="D1090" s="14">
        <v>82</v>
      </c>
      <c r="E1090" s="13"/>
      <c r="F1090" s="14">
        <v>121</v>
      </c>
      <c r="G1090" s="13">
        <f t="shared" si="22"/>
        <v>39</v>
      </c>
      <c r="H1090" s="5"/>
    </row>
    <row r="1091" spans="2:8">
      <c r="B1091" s="93"/>
      <c r="C1091" s="93"/>
      <c r="D1091" s="14">
        <v>90</v>
      </c>
      <c r="E1091" s="13"/>
      <c r="F1091" s="14">
        <v>123.1</v>
      </c>
      <c r="G1091" s="13">
        <f t="shared" si="22"/>
        <v>33.099999999999994</v>
      </c>
      <c r="H1091" s="5"/>
    </row>
    <row r="1092" spans="2:8">
      <c r="B1092" s="93"/>
      <c r="C1092" s="94"/>
      <c r="D1092" s="14">
        <v>90</v>
      </c>
      <c r="E1092" s="13"/>
      <c r="F1092" s="14">
        <v>123.1</v>
      </c>
      <c r="G1092" s="13">
        <f t="shared" si="22"/>
        <v>33.099999999999994</v>
      </c>
      <c r="H1092" s="5"/>
    </row>
    <row r="1093" spans="2:8">
      <c r="B1093" s="93"/>
      <c r="C1093" s="92" t="s">
        <v>425</v>
      </c>
      <c r="D1093" s="14">
        <v>139</v>
      </c>
      <c r="E1093" s="13">
        <v>130</v>
      </c>
      <c r="F1093" s="14"/>
      <c r="G1093" s="13">
        <f>E1093-D1093</f>
        <v>-9</v>
      </c>
      <c r="H1093" s="5"/>
    </row>
    <row r="1094" spans="2:8">
      <c r="B1094" s="94"/>
      <c r="C1094" s="94"/>
      <c r="D1094" s="14">
        <v>139</v>
      </c>
      <c r="E1094" s="13">
        <v>130</v>
      </c>
      <c r="F1094" s="14"/>
      <c r="G1094" s="13">
        <f>E1094-D1094</f>
        <v>-9</v>
      </c>
      <c r="H1094" s="5"/>
    </row>
    <row r="1095" spans="2:8">
      <c r="B1095" s="92" t="s">
        <v>441</v>
      </c>
      <c r="C1095" s="92" t="s">
        <v>442</v>
      </c>
      <c r="D1095" s="14">
        <v>113</v>
      </c>
      <c r="E1095" s="13"/>
      <c r="F1095" s="14">
        <v>124</v>
      </c>
      <c r="G1095" s="13">
        <f>F1095-D1095</f>
        <v>11</v>
      </c>
      <c r="H1095" s="5"/>
    </row>
    <row r="1096" spans="2:8">
      <c r="B1096" s="93"/>
      <c r="C1096" s="93"/>
      <c r="D1096" s="14">
        <v>113</v>
      </c>
      <c r="E1096" s="13"/>
      <c r="F1096" s="14">
        <v>124</v>
      </c>
      <c r="G1096" s="13">
        <f>F1096-D1096</f>
        <v>11</v>
      </c>
      <c r="H1096" s="5"/>
    </row>
    <row r="1097" spans="2:8">
      <c r="B1097" s="93"/>
      <c r="C1097" s="93"/>
      <c r="D1097" s="14">
        <v>113</v>
      </c>
      <c r="E1097" s="13">
        <v>112</v>
      </c>
      <c r="F1097" s="14"/>
      <c r="G1097" s="13">
        <f>E1097-D1097</f>
        <v>-1</v>
      </c>
      <c r="H1097" s="5"/>
    </row>
    <row r="1098" spans="2:8">
      <c r="B1098" s="93"/>
      <c r="C1098" s="93"/>
      <c r="D1098" s="14">
        <v>113</v>
      </c>
      <c r="E1098" s="13">
        <v>112</v>
      </c>
      <c r="F1098" s="14"/>
      <c r="G1098" s="13">
        <f>E1098-D1098</f>
        <v>-1</v>
      </c>
      <c r="H1098" s="5"/>
    </row>
    <row r="1099" spans="2:8">
      <c r="B1099" s="93"/>
      <c r="C1099" s="93"/>
      <c r="D1099" s="14">
        <v>116</v>
      </c>
      <c r="E1099" s="13">
        <v>110</v>
      </c>
      <c r="F1099" s="14"/>
      <c r="G1099" s="13">
        <f>E1099-D1099</f>
        <v>-6</v>
      </c>
      <c r="H1099" s="5"/>
    </row>
    <row r="1100" spans="2:8">
      <c r="B1100" s="93"/>
      <c r="C1100" s="94"/>
      <c r="D1100" s="14">
        <v>116</v>
      </c>
      <c r="E1100" s="13">
        <v>110</v>
      </c>
      <c r="F1100" s="14"/>
      <c r="G1100" s="13">
        <f>E1100-D1100</f>
        <v>-6</v>
      </c>
      <c r="H1100" s="5"/>
    </row>
    <row r="1101" spans="2:8">
      <c r="B1101" s="93"/>
      <c r="C1101" s="92" t="s">
        <v>443</v>
      </c>
      <c r="D1101" s="14">
        <v>60</v>
      </c>
      <c r="E1101" s="13"/>
      <c r="F1101" s="14">
        <v>67.5</v>
      </c>
      <c r="G1101" s="13">
        <f>F1101-D1101</f>
        <v>7.5</v>
      </c>
      <c r="H1101" s="5"/>
    </row>
    <row r="1102" spans="2:8">
      <c r="B1102" s="93"/>
      <c r="C1102" s="93"/>
      <c r="D1102" s="14">
        <v>60</v>
      </c>
      <c r="E1102" s="13"/>
      <c r="F1102" s="14">
        <v>67.5</v>
      </c>
      <c r="G1102" s="13">
        <f>F1102-D1102</f>
        <v>7.5</v>
      </c>
      <c r="H1102" s="5"/>
    </row>
    <row r="1103" spans="2:8">
      <c r="B1103" s="93"/>
      <c r="C1103" s="93"/>
      <c r="D1103" s="14">
        <v>60</v>
      </c>
      <c r="E1103" s="13">
        <v>58</v>
      </c>
      <c r="F1103" s="14"/>
      <c r="G1103" s="13">
        <v>-2</v>
      </c>
      <c r="H1103" s="5"/>
    </row>
    <row r="1104" spans="2:8">
      <c r="B1104" s="94"/>
      <c r="C1104" s="94"/>
      <c r="D1104" s="14">
        <v>60</v>
      </c>
      <c r="E1104" s="13">
        <v>58</v>
      </c>
      <c r="F1104" s="14"/>
      <c r="G1104" s="13">
        <f>E1104-D1104</f>
        <v>-2</v>
      </c>
      <c r="H1104" s="5"/>
    </row>
    <row r="1105" spans="2:8">
      <c r="B1105" s="43" t="s">
        <v>441</v>
      </c>
      <c r="C1105" s="92" t="s">
        <v>443</v>
      </c>
      <c r="D1105" s="14">
        <v>47.25</v>
      </c>
      <c r="E1105" s="13"/>
      <c r="F1105" s="14"/>
      <c r="G1105" s="13"/>
      <c r="H1105" s="5" t="s">
        <v>13</v>
      </c>
    </row>
    <row r="1106" spans="2:8">
      <c r="B1106" s="42" t="s">
        <v>446</v>
      </c>
      <c r="C1106" s="93"/>
      <c r="D1106" s="14"/>
      <c r="E1106" s="13"/>
      <c r="F1106" s="14">
        <v>55</v>
      </c>
      <c r="G1106" s="13">
        <f>F1106-D1105</f>
        <v>7.75</v>
      </c>
      <c r="H1106" s="5"/>
    </row>
    <row r="1107" spans="2:8">
      <c r="B1107" s="43" t="s">
        <v>441</v>
      </c>
      <c r="C1107" s="93"/>
      <c r="D1107" s="14">
        <v>47.25</v>
      </c>
      <c r="E1107" s="13"/>
      <c r="F1107" s="14"/>
      <c r="G1107" s="13"/>
      <c r="H1107" s="5" t="s">
        <v>13</v>
      </c>
    </row>
    <row r="1108" spans="2:8">
      <c r="B1108" s="42" t="s">
        <v>446</v>
      </c>
      <c r="C1108" s="94"/>
      <c r="D1108" s="14"/>
      <c r="E1108" s="13"/>
      <c r="F1108" s="14">
        <v>60</v>
      </c>
      <c r="G1108" s="13">
        <f>F1108-D1107</f>
        <v>12.75</v>
      </c>
      <c r="H1108" s="5"/>
    </row>
    <row r="1109" spans="2:8">
      <c r="B1109" s="35"/>
      <c r="C1109" s="35"/>
      <c r="D1109" s="25"/>
      <c r="E1109" s="13"/>
      <c r="F1109" s="14"/>
      <c r="G1109" s="5">
        <f>SUM(G872:G1108)</f>
        <v>1627.6000000000001</v>
      </c>
      <c r="H1109" s="5">
        <f>G1109*75</f>
        <v>122070.00000000001</v>
      </c>
    </row>
  </sheetData>
  <mergeCells count="168">
    <mergeCell ref="C1105:C1108"/>
    <mergeCell ref="B1095:B1104"/>
    <mergeCell ref="C1095:C1100"/>
    <mergeCell ref="C1101:C1104"/>
    <mergeCell ref="C975:C979"/>
    <mergeCell ref="B915:B922"/>
    <mergeCell ref="C915:C922"/>
    <mergeCell ref="B964:B971"/>
    <mergeCell ref="C964:C971"/>
    <mergeCell ref="C953:C961"/>
    <mergeCell ref="C942:C951"/>
    <mergeCell ref="C940:C941"/>
    <mergeCell ref="C1059:C1061"/>
    <mergeCell ref="C1031:C1038"/>
    <mergeCell ref="C986:C1018"/>
    <mergeCell ref="B1020:B1023"/>
    <mergeCell ref="C1020:C1026"/>
    <mergeCell ref="C1039:C1045"/>
    <mergeCell ref="B1047:B1055"/>
    <mergeCell ref="C1047:C1054"/>
    <mergeCell ref="C709:C715"/>
    <mergeCell ref="B753:B759"/>
    <mergeCell ref="C753:C759"/>
    <mergeCell ref="C745:C746"/>
    <mergeCell ref="C730:C731"/>
    <mergeCell ref="C732:C734"/>
    <mergeCell ref="B732:B734"/>
    <mergeCell ref="B784:B788"/>
    <mergeCell ref="C784:C788"/>
    <mergeCell ref="B726:B729"/>
    <mergeCell ref="C716:C720"/>
    <mergeCell ref="C726:C729"/>
    <mergeCell ref="C640:C641"/>
    <mergeCell ref="B632:B641"/>
    <mergeCell ref="B801:B807"/>
    <mergeCell ref="C801:C807"/>
    <mergeCell ref="C751:C752"/>
    <mergeCell ref="C743:C744"/>
    <mergeCell ref="C814:C819"/>
    <mergeCell ref="C820:C823"/>
    <mergeCell ref="C824:C827"/>
    <mergeCell ref="B656:B667"/>
    <mergeCell ref="C666:C670"/>
    <mergeCell ref="B792:B794"/>
    <mergeCell ref="C792:C794"/>
    <mergeCell ref="C652:C656"/>
    <mergeCell ref="C657:C665"/>
    <mergeCell ref="B668:B677"/>
    <mergeCell ref="C671:C675"/>
    <mergeCell ref="C676:C680"/>
    <mergeCell ref="B652:B655"/>
    <mergeCell ref="B681:B687"/>
    <mergeCell ref="C681:C687"/>
    <mergeCell ref="B709:B715"/>
    <mergeCell ref="C697:C708"/>
    <mergeCell ref="B698:B701"/>
    <mergeCell ref="B402:B416"/>
    <mergeCell ref="C417:C420"/>
    <mergeCell ref="C421:C424"/>
    <mergeCell ref="C495:C497"/>
    <mergeCell ref="C498:C501"/>
    <mergeCell ref="C479:C484"/>
    <mergeCell ref="B929:B938"/>
    <mergeCell ref="C933:C938"/>
    <mergeCell ref="C923:C928"/>
    <mergeCell ref="B927:B928"/>
    <mergeCell ref="C929:C930"/>
    <mergeCell ref="C931:C932"/>
    <mergeCell ref="C614:C620"/>
    <mergeCell ref="B617:B620"/>
    <mergeCell ref="C621:C625"/>
    <mergeCell ref="B621:B625"/>
    <mergeCell ref="C626:C628"/>
    <mergeCell ref="B626:B628"/>
    <mergeCell ref="C642:C651"/>
    <mergeCell ref="B642:B651"/>
    <mergeCell ref="C629:C631"/>
    <mergeCell ref="B629:B631"/>
    <mergeCell ref="C632:C633"/>
    <mergeCell ref="C634:C639"/>
    <mergeCell ref="C5:C8"/>
    <mergeCell ref="C383:C393"/>
    <mergeCell ref="C150:C151"/>
    <mergeCell ref="C414:C416"/>
    <mergeCell ref="F35:F36"/>
    <mergeCell ref="C23:C26"/>
    <mergeCell ref="C9:C12"/>
    <mergeCell ref="C364:C366"/>
    <mergeCell ref="C397:C398"/>
    <mergeCell ref="C394:C396"/>
    <mergeCell ref="C377:C380"/>
    <mergeCell ref="C407:C413"/>
    <mergeCell ref="C400:C402"/>
    <mergeCell ref="B134:B135"/>
    <mergeCell ref="C352:C357"/>
    <mergeCell ref="C358:C362"/>
    <mergeCell ref="B155:B159"/>
    <mergeCell ref="B136:B138"/>
    <mergeCell ref="C135:C136"/>
    <mergeCell ref="C137:C139"/>
    <mergeCell ref="B139:B140"/>
    <mergeCell ref="B141:B143"/>
    <mergeCell ref="C140:C141"/>
    <mergeCell ref="C148:C149"/>
    <mergeCell ref="B149:B150"/>
    <mergeCell ref="C503:C507"/>
    <mergeCell ref="C510:C512"/>
    <mergeCell ref="C538:C542"/>
    <mergeCell ref="C543:C546"/>
    <mergeCell ref="C526:C536"/>
    <mergeCell ref="C517:C524"/>
    <mergeCell ref="H543:H546"/>
    <mergeCell ref="C547:C551"/>
    <mergeCell ref="C606:C611"/>
    <mergeCell ref="C582:C589"/>
    <mergeCell ref="C515:C516"/>
    <mergeCell ref="B606:B611"/>
    <mergeCell ref="C612:C613"/>
    <mergeCell ref="B612:B613"/>
    <mergeCell ref="C599:C601"/>
    <mergeCell ref="B599:B601"/>
    <mergeCell ref="C602:C605"/>
    <mergeCell ref="B602:B605"/>
    <mergeCell ref="C594:C598"/>
    <mergeCell ref="C590:C593"/>
    <mergeCell ref="B894:B899"/>
    <mergeCell ref="B836:B839"/>
    <mergeCell ref="C836:C839"/>
    <mergeCell ref="B814:B819"/>
    <mergeCell ref="C905:C908"/>
    <mergeCell ref="B888:B891"/>
    <mergeCell ref="C888:C891"/>
    <mergeCell ref="B892:B893"/>
    <mergeCell ref="C892:C893"/>
    <mergeCell ref="C840:C856"/>
    <mergeCell ref="B820:B824"/>
    <mergeCell ref="C881:C887"/>
    <mergeCell ref="B881:B887"/>
    <mergeCell ref="B840:B856"/>
    <mergeCell ref="B828:B835"/>
    <mergeCell ref="C828:C835"/>
    <mergeCell ref="C894:C899"/>
    <mergeCell ref="B900:B904"/>
    <mergeCell ref="C900:C904"/>
    <mergeCell ref="B905:B908"/>
    <mergeCell ref="B912:B914"/>
    <mergeCell ref="C911:C914"/>
    <mergeCell ref="C909:C910"/>
    <mergeCell ref="B986:B994"/>
    <mergeCell ref="C1075:C1078"/>
    <mergeCell ref="C1079:C1080"/>
    <mergeCell ref="B1081:B1084"/>
    <mergeCell ref="C1081:C1084"/>
    <mergeCell ref="B1085:B1094"/>
    <mergeCell ref="C1093:C1094"/>
    <mergeCell ref="C1085:C1092"/>
    <mergeCell ref="B1079:B1080"/>
    <mergeCell ref="C1027:C1029"/>
    <mergeCell ref="B973:B979"/>
    <mergeCell ref="C973:C974"/>
    <mergeCell ref="B1062:B1069"/>
    <mergeCell ref="C1062:C1069"/>
    <mergeCell ref="B1070:B1074"/>
    <mergeCell ref="C1070:C1071"/>
    <mergeCell ref="C1072:C1074"/>
    <mergeCell ref="B1056:B1058"/>
    <mergeCell ref="C1056:C1058"/>
    <mergeCell ref="B1059:B106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O554"/>
  <sheetViews>
    <sheetView topLeftCell="A544" zoomScale="90" zoomScaleNormal="90" workbookViewId="0">
      <selection activeCell="A558" sqref="A558:XFD612"/>
    </sheetView>
  </sheetViews>
  <sheetFormatPr defaultRowHeight="15"/>
  <cols>
    <col min="1" max="1" width="9.140625" style="9"/>
    <col min="2" max="2" width="11" style="9" customWidth="1"/>
    <col min="3" max="3" width="16" style="9" customWidth="1"/>
    <col min="4" max="6" width="9.140625" style="9"/>
    <col min="7" max="7" width="11.7109375" style="9" customWidth="1"/>
    <col min="8" max="8" width="9.140625" style="9"/>
    <col min="9" max="9" width="18" style="9" customWidth="1"/>
    <col min="10" max="10" width="16.5703125" style="10" customWidth="1"/>
    <col min="11" max="12" width="9.140625" style="10"/>
    <col min="13" max="13" width="17.140625" style="10" customWidth="1"/>
    <col min="14" max="16384" width="9.140625" style="9"/>
  </cols>
  <sheetData>
    <row r="2" spans="2:9">
      <c r="B2" s="6" t="s">
        <v>15</v>
      </c>
      <c r="C2" s="9">
        <v>2017</v>
      </c>
    </row>
    <row r="3" spans="2:9">
      <c r="B3" s="11"/>
      <c r="C3" s="11"/>
      <c r="D3" s="11"/>
      <c r="E3" s="11"/>
      <c r="F3" s="11"/>
      <c r="G3" s="11"/>
      <c r="H3" s="11" t="s">
        <v>4</v>
      </c>
      <c r="I3" s="11"/>
    </row>
    <row r="4" spans="2:9">
      <c r="B4" s="12" t="s">
        <v>0</v>
      </c>
      <c r="C4" s="12" t="s">
        <v>5</v>
      </c>
      <c r="D4" s="12" t="s">
        <v>2</v>
      </c>
      <c r="E4" s="12" t="s">
        <v>6</v>
      </c>
      <c r="F4" s="12" t="s">
        <v>3</v>
      </c>
      <c r="G4" s="12" t="s">
        <v>7</v>
      </c>
      <c r="H4" s="12" t="s">
        <v>8</v>
      </c>
      <c r="I4" s="12" t="s">
        <v>9</v>
      </c>
    </row>
    <row r="5" spans="2:9">
      <c r="B5" s="13" t="s">
        <v>16</v>
      </c>
      <c r="C5" s="5" t="s">
        <v>17</v>
      </c>
      <c r="D5" s="13">
        <v>8180</v>
      </c>
      <c r="E5" s="13"/>
      <c r="F5" s="13"/>
      <c r="G5" s="13"/>
      <c r="H5" s="13"/>
      <c r="I5" s="13" t="s">
        <v>19</v>
      </c>
    </row>
    <row r="6" spans="2:9">
      <c r="B6" s="13" t="s">
        <v>18</v>
      </c>
      <c r="C6" s="13"/>
      <c r="D6" s="13"/>
      <c r="E6" s="13"/>
      <c r="F6" s="13"/>
      <c r="G6" s="13">
        <v>8160</v>
      </c>
      <c r="H6" s="13">
        <v>-20</v>
      </c>
      <c r="I6" s="13"/>
    </row>
    <row r="7" spans="2:9">
      <c r="B7" s="13" t="s">
        <v>18</v>
      </c>
      <c r="C7" s="13"/>
      <c r="D7" s="13">
        <v>8160</v>
      </c>
      <c r="E7" s="13">
        <v>8170</v>
      </c>
      <c r="F7" s="13"/>
      <c r="G7" s="13"/>
      <c r="H7" s="13">
        <f>E7-D7</f>
        <v>10</v>
      </c>
      <c r="I7" s="13"/>
    </row>
    <row r="8" spans="2:9">
      <c r="B8" s="13" t="s">
        <v>20</v>
      </c>
      <c r="C8" s="13"/>
      <c r="D8" s="13"/>
      <c r="E8" s="13">
        <v>8168</v>
      </c>
      <c r="F8" s="13"/>
      <c r="G8" s="13"/>
      <c r="H8" s="13"/>
      <c r="I8" s="13" t="s">
        <v>13</v>
      </c>
    </row>
    <row r="9" spans="2:9">
      <c r="B9" s="13" t="s">
        <v>21</v>
      </c>
      <c r="C9" s="13"/>
      <c r="D9" s="13"/>
      <c r="E9" s="13"/>
      <c r="F9" s="13"/>
      <c r="G9" s="13">
        <v>8185</v>
      </c>
      <c r="H9" s="13">
        <f>E8-G9</f>
        <v>-17</v>
      </c>
      <c r="I9" s="13"/>
    </row>
    <row r="10" spans="2:9">
      <c r="B10" s="13" t="s">
        <v>21</v>
      </c>
      <c r="C10" s="13"/>
      <c r="D10" s="13">
        <v>8200</v>
      </c>
      <c r="E10" s="13"/>
      <c r="F10" s="13"/>
      <c r="G10" s="13"/>
      <c r="H10" s="13"/>
      <c r="I10" s="13" t="s">
        <v>13</v>
      </c>
    </row>
    <row r="11" spans="2:9">
      <c r="B11" s="13" t="s">
        <v>22</v>
      </c>
      <c r="C11" s="13"/>
      <c r="D11" s="13"/>
      <c r="E11" s="13"/>
      <c r="F11" s="13">
        <v>8320</v>
      </c>
      <c r="G11" s="13"/>
      <c r="H11" s="13">
        <v>120</v>
      </c>
      <c r="I11" s="13"/>
    </row>
    <row r="12" spans="2:9">
      <c r="B12" s="13" t="s">
        <v>23</v>
      </c>
      <c r="C12" s="13"/>
      <c r="D12" s="13">
        <v>8278</v>
      </c>
      <c r="E12" s="13"/>
      <c r="F12" s="13"/>
      <c r="G12" s="13"/>
      <c r="H12" s="13"/>
      <c r="I12" s="13" t="s">
        <v>13</v>
      </c>
    </row>
    <row r="13" spans="2:9">
      <c r="B13" s="13" t="s">
        <v>24</v>
      </c>
      <c r="C13" s="13"/>
      <c r="D13" s="13"/>
      <c r="E13" s="13"/>
      <c r="F13" s="13">
        <v>8393</v>
      </c>
      <c r="G13" s="13"/>
      <c r="H13" s="13">
        <f>F13-D12</f>
        <v>115</v>
      </c>
      <c r="I13" s="13"/>
    </row>
    <row r="14" spans="2:9">
      <c r="B14" s="13" t="s">
        <v>25</v>
      </c>
      <c r="C14" s="13"/>
      <c r="D14" s="13"/>
      <c r="E14" s="13">
        <v>8411</v>
      </c>
      <c r="F14" s="13"/>
      <c r="G14" s="13"/>
      <c r="H14" s="13"/>
      <c r="I14" s="13" t="s">
        <v>13</v>
      </c>
    </row>
    <row r="15" spans="2:9">
      <c r="B15" s="13" t="s">
        <v>33</v>
      </c>
      <c r="C15" s="13"/>
      <c r="D15" s="13">
        <v>8350</v>
      </c>
      <c r="E15" s="13"/>
      <c r="F15" s="13"/>
      <c r="G15" s="13"/>
      <c r="H15" s="13">
        <f>E14-D15</f>
        <v>61</v>
      </c>
      <c r="I15" s="13"/>
    </row>
    <row r="16" spans="2:9">
      <c r="B16" s="13" t="s">
        <v>26</v>
      </c>
      <c r="C16" s="13"/>
      <c r="D16" s="13">
        <v>8390</v>
      </c>
      <c r="E16" s="13">
        <v>8448</v>
      </c>
      <c r="F16" s="13"/>
      <c r="G16" s="13"/>
      <c r="H16" s="13">
        <f>E16-D16</f>
        <v>58</v>
      </c>
      <c r="I16" s="13"/>
    </row>
    <row r="17" spans="2:9">
      <c r="B17" s="13" t="s">
        <v>30</v>
      </c>
      <c r="C17" s="13"/>
      <c r="D17" s="13"/>
      <c r="E17" s="13">
        <v>8440</v>
      </c>
      <c r="F17" s="13"/>
      <c r="G17" s="13"/>
      <c r="H17" s="13"/>
      <c r="I17" s="13" t="s">
        <v>13</v>
      </c>
    </row>
    <row r="18" spans="2:9">
      <c r="B18" s="13" t="s">
        <v>33</v>
      </c>
      <c r="C18" s="13"/>
      <c r="D18" s="13">
        <v>8350</v>
      </c>
      <c r="E18" s="13"/>
      <c r="F18" s="13"/>
      <c r="G18" s="13"/>
      <c r="H18" s="13">
        <f>E17-D18</f>
        <v>90</v>
      </c>
      <c r="I18" s="13"/>
    </row>
    <row r="19" spans="2:9">
      <c r="B19" s="13" t="s">
        <v>31</v>
      </c>
      <c r="C19" s="13"/>
      <c r="D19" s="13">
        <v>8395</v>
      </c>
      <c r="E19" s="13">
        <v>8442</v>
      </c>
      <c r="F19" s="13"/>
      <c r="G19" s="13"/>
      <c r="H19" s="13">
        <f>E19-D19</f>
        <v>47</v>
      </c>
      <c r="I19" s="13"/>
    </row>
    <row r="20" spans="2:9">
      <c r="B20" s="13" t="s">
        <v>33</v>
      </c>
      <c r="C20" s="13" t="s">
        <v>34</v>
      </c>
      <c r="D20" s="13">
        <v>8440</v>
      </c>
      <c r="E20" s="13"/>
      <c r="F20" s="13">
        <v>8390</v>
      </c>
      <c r="G20" s="13"/>
      <c r="H20" s="13">
        <f>F20-D20</f>
        <v>-50</v>
      </c>
      <c r="I20" s="13"/>
    </row>
    <row r="21" spans="2:9">
      <c r="B21" s="13" t="s">
        <v>33</v>
      </c>
      <c r="C21" s="13" t="s">
        <v>34</v>
      </c>
      <c r="D21" s="13"/>
      <c r="E21" s="13">
        <v>8385</v>
      </c>
      <c r="F21" s="13"/>
      <c r="G21" s="13"/>
      <c r="H21" s="13"/>
      <c r="I21" s="13" t="s">
        <v>13</v>
      </c>
    </row>
    <row r="22" spans="2:9">
      <c r="B22" s="13" t="s">
        <v>37</v>
      </c>
      <c r="C22" s="13" t="s">
        <v>34</v>
      </c>
      <c r="D22" s="13">
        <v>8370</v>
      </c>
      <c r="E22" s="13"/>
      <c r="F22" s="13"/>
      <c r="G22" s="13"/>
      <c r="H22" s="13">
        <f>E21-D22</f>
        <v>15</v>
      </c>
      <c r="I22" s="13"/>
    </row>
    <row r="23" spans="2:9">
      <c r="B23" s="13" t="s">
        <v>38</v>
      </c>
      <c r="C23" s="13" t="s">
        <v>34</v>
      </c>
      <c r="D23" s="13"/>
      <c r="E23" s="13"/>
      <c r="F23" s="13"/>
      <c r="G23" s="13">
        <v>8455</v>
      </c>
      <c r="H23" s="13">
        <f>E21-G23</f>
        <v>-70</v>
      </c>
      <c r="I23" s="13"/>
    </row>
    <row r="24" spans="2:9">
      <c r="B24" s="13" t="s">
        <v>38</v>
      </c>
      <c r="C24" s="120" t="s">
        <v>34</v>
      </c>
      <c r="D24" s="13">
        <v>8460</v>
      </c>
      <c r="E24" s="13"/>
      <c r="F24" s="13"/>
      <c r="G24" s="13"/>
      <c r="H24" s="13"/>
      <c r="I24" s="13" t="s">
        <v>13</v>
      </c>
    </row>
    <row r="25" spans="2:9">
      <c r="B25" s="13" t="s">
        <v>40</v>
      </c>
      <c r="C25" s="121"/>
      <c r="D25" s="13"/>
      <c r="E25" s="13"/>
      <c r="F25" s="13">
        <v>8550</v>
      </c>
      <c r="G25" s="13"/>
      <c r="H25" s="13">
        <f>F25-D24</f>
        <v>90</v>
      </c>
      <c r="I25" s="13"/>
    </row>
    <row r="26" spans="2:9">
      <c r="B26" s="13" t="s">
        <v>40</v>
      </c>
      <c r="C26" s="121"/>
      <c r="D26" s="13"/>
      <c r="E26" s="13">
        <v>8616</v>
      </c>
      <c r="F26" s="13"/>
      <c r="G26" s="13"/>
      <c r="H26" s="13"/>
      <c r="I26" s="13"/>
    </row>
    <row r="27" spans="2:9">
      <c r="B27" s="13" t="s">
        <v>41</v>
      </c>
      <c r="C27" s="121"/>
      <c r="D27" s="13"/>
      <c r="E27" s="13">
        <v>8690</v>
      </c>
      <c r="F27" s="13"/>
      <c r="G27" s="13"/>
      <c r="H27" s="13"/>
      <c r="I27" s="13"/>
    </row>
    <row r="28" spans="2:9">
      <c r="B28" s="13" t="s">
        <v>42</v>
      </c>
      <c r="C28" s="121"/>
      <c r="D28" s="13">
        <v>8621</v>
      </c>
      <c r="E28" s="13"/>
      <c r="F28" s="13"/>
      <c r="G28" s="13"/>
      <c r="H28" s="13">
        <f>E26-D28</f>
        <v>-5</v>
      </c>
      <c r="I28" s="13"/>
    </row>
    <row r="29" spans="2:9">
      <c r="B29" s="13"/>
      <c r="C29" s="121"/>
      <c r="D29" s="13">
        <v>8600</v>
      </c>
      <c r="E29" s="13"/>
      <c r="F29" s="13"/>
      <c r="G29" s="13"/>
      <c r="H29" s="13">
        <f>E27-D29</f>
        <v>90</v>
      </c>
      <c r="I29" s="13"/>
    </row>
    <row r="30" spans="2:9">
      <c r="B30" s="13"/>
      <c r="C30" s="122"/>
      <c r="D30" s="13">
        <v>8585</v>
      </c>
      <c r="E30" s="13"/>
      <c r="F30" s="13"/>
      <c r="G30" s="13"/>
      <c r="H30" s="13"/>
      <c r="I30" s="13" t="s">
        <v>13</v>
      </c>
    </row>
    <row r="31" spans="2:9">
      <c r="B31" s="13"/>
      <c r="C31" s="13"/>
      <c r="D31" s="13"/>
      <c r="E31" s="13"/>
      <c r="F31" s="123" t="s">
        <v>44</v>
      </c>
      <c r="G31" s="124"/>
      <c r="H31" s="5">
        <f>SUM(H5:H30)</f>
        <v>534</v>
      </c>
      <c r="I31" s="7">
        <f>H31*75</f>
        <v>40050</v>
      </c>
    </row>
    <row r="34" spans="2:9">
      <c r="B34" s="6" t="s">
        <v>46</v>
      </c>
      <c r="C34" s="9">
        <v>2017</v>
      </c>
    </row>
    <row r="35" spans="2:9">
      <c r="B35" s="11"/>
      <c r="C35" s="11"/>
      <c r="D35" s="11"/>
      <c r="E35" s="11"/>
      <c r="F35" s="11"/>
      <c r="G35" s="11"/>
      <c r="H35" s="11" t="s">
        <v>4</v>
      </c>
      <c r="I35" s="11"/>
    </row>
    <row r="36" spans="2:9">
      <c r="B36" s="12" t="s">
        <v>0</v>
      </c>
      <c r="C36" s="12" t="s">
        <v>5</v>
      </c>
      <c r="D36" s="12" t="s">
        <v>2</v>
      </c>
      <c r="E36" s="12" t="s">
        <v>6</v>
      </c>
      <c r="F36" s="12" t="s">
        <v>3</v>
      </c>
      <c r="G36" s="12" t="s">
        <v>7</v>
      </c>
      <c r="H36" s="12" t="s">
        <v>8</v>
      </c>
      <c r="I36" s="12" t="s">
        <v>9</v>
      </c>
    </row>
    <row r="37" spans="2:9">
      <c r="B37" s="13" t="s">
        <v>19</v>
      </c>
      <c r="C37" s="13" t="s">
        <v>34</v>
      </c>
      <c r="D37" s="13">
        <v>8585</v>
      </c>
      <c r="E37" s="13"/>
      <c r="F37" s="13"/>
      <c r="G37" s="13"/>
      <c r="H37" s="13"/>
      <c r="I37" s="13"/>
    </row>
    <row r="38" spans="2:9">
      <c r="B38" s="13" t="s">
        <v>51</v>
      </c>
      <c r="C38" s="13"/>
      <c r="D38" s="13"/>
      <c r="E38" s="13"/>
      <c r="F38" s="13">
        <v>8820</v>
      </c>
      <c r="G38" s="13"/>
      <c r="H38" s="13">
        <f>F38-D37</f>
        <v>235</v>
      </c>
      <c r="I38" s="13"/>
    </row>
    <row r="39" spans="2:9">
      <c r="B39" s="13" t="s">
        <v>51</v>
      </c>
      <c r="C39" s="13"/>
      <c r="D39" s="13"/>
      <c r="E39" s="13">
        <v>8810</v>
      </c>
      <c r="F39" s="13"/>
      <c r="G39" s="13"/>
      <c r="H39" s="13"/>
      <c r="I39" s="13" t="s">
        <v>13</v>
      </c>
    </row>
    <row r="40" spans="2:9">
      <c r="B40" s="13" t="s">
        <v>53</v>
      </c>
      <c r="C40" s="13"/>
      <c r="D40" s="13">
        <v>8733</v>
      </c>
      <c r="E40" s="13"/>
      <c r="F40" s="13"/>
      <c r="G40" s="13"/>
      <c r="H40" s="13">
        <f>E39-D40</f>
        <v>77</v>
      </c>
      <c r="I40" s="13"/>
    </row>
    <row r="41" spans="2:9">
      <c r="B41" s="13" t="s">
        <v>55</v>
      </c>
      <c r="C41" s="13"/>
      <c r="D41" s="13">
        <v>8850</v>
      </c>
      <c r="E41" s="13"/>
      <c r="F41" s="13"/>
      <c r="G41" s="13"/>
      <c r="H41" s="13"/>
      <c r="I41" s="13" t="s">
        <v>13</v>
      </c>
    </row>
    <row r="42" spans="2:9">
      <c r="B42" s="13" t="s">
        <v>54</v>
      </c>
      <c r="C42" s="13"/>
      <c r="D42" s="13"/>
      <c r="E42" s="13"/>
      <c r="F42" s="13">
        <v>8982</v>
      </c>
      <c r="G42" s="13"/>
      <c r="H42" s="13">
        <f>F42-D41</f>
        <v>132</v>
      </c>
      <c r="I42" s="13"/>
    </row>
    <row r="43" spans="2:9">
      <c r="B43" s="13" t="s">
        <v>56</v>
      </c>
      <c r="C43" s="13" t="s">
        <v>57</v>
      </c>
      <c r="D43" s="13">
        <v>8900</v>
      </c>
      <c r="E43" s="13"/>
      <c r="F43" s="13"/>
      <c r="G43" s="13"/>
      <c r="H43" s="13"/>
      <c r="I43" s="13" t="s">
        <v>13</v>
      </c>
    </row>
    <row r="44" spans="2:9">
      <c r="B44" s="13"/>
      <c r="C44" s="13"/>
      <c r="D44" s="13"/>
      <c r="E44" s="13"/>
      <c r="F44" s="118" t="s">
        <v>44</v>
      </c>
      <c r="G44" s="118"/>
      <c r="H44" s="5">
        <f>SUM(H37:H43)</f>
        <v>444</v>
      </c>
      <c r="I44" s="7">
        <f>H44*75</f>
        <v>33300</v>
      </c>
    </row>
    <row r="47" spans="2:9">
      <c r="B47" s="5" t="s">
        <v>61</v>
      </c>
      <c r="C47" s="13">
        <v>2017</v>
      </c>
      <c r="D47" s="13"/>
      <c r="E47" s="13"/>
      <c r="F47" s="13"/>
      <c r="G47" s="13"/>
      <c r="H47" s="13"/>
      <c r="I47" s="13"/>
    </row>
    <row r="48" spans="2:9">
      <c r="B48" s="11"/>
      <c r="C48" s="11"/>
      <c r="D48" s="11"/>
      <c r="E48" s="11"/>
      <c r="F48" s="11"/>
      <c r="G48" s="11"/>
      <c r="H48" s="11" t="s">
        <v>4</v>
      </c>
      <c r="I48" s="11"/>
    </row>
    <row r="49" spans="2:9">
      <c r="B49" s="12" t="s">
        <v>0</v>
      </c>
      <c r="C49" s="12" t="s">
        <v>5</v>
      </c>
      <c r="D49" s="12" t="s">
        <v>2</v>
      </c>
      <c r="E49" s="12" t="s">
        <v>6</v>
      </c>
      <c r="F49" s="12" t="s">
        <v>3</v>
      </c>
      <c r="G49" s="12" t="s">
        <v>7</v>
      </c>
      <c r="H49" s="12" t="s">
        <v>8</v>
      </c>
      <c r="I49" s="12" t="s">
        <v>9</v>
      </c>
    </row>
    <row r="50" spans="2:9">
      <c r="B50" s="13" t="s">
        <v>19</v>
      </c>
      <c r="C50" s="13" t="s">
        <v>57</v>
      </c>
      <c r="D50" s="13">
        <v>8900</v>
      </c>
      <c r="E50" s="13"/>
      <c r="F50" s="13"/>
      <c r="G50" s="13"/>
      <c r="H50" s="13"/>
      <c r="I50" s="13"/>
    </row>
    <row r="51" spans="2:9">
      <c r="B51" s="13" t="s">
        <v>70</v>
      </c>
      <c r="C51" s="13"/>
      <c r="D51" s="13"/>
      <c r="E51" s="13"/>
      <c r="F51" s="13">
        <v>9000</v>
      </c>
      <c r="G51" s="13"/>
      <c r="H51" s="13">
        <f>F51-D50</f>
        <v>100</v>
      </c>
      <c r="I51" s="13"/>
    </row>
    <row r="52" spans="2:9">
      <c r="B52" s="13" t="s">
        <v>71</v>
      </c>
      <c r="C52" s="13"/>
      <c r="D52" s="13">
        <v>8900</v>
      </c>
      <c r="E52" s="13"/>
      <c r="F52" s="13"/>
      <c r="G52" s="13"/>
      <c r="H52" s="13"/>
      <c r="I52" s="13" t="s">
        <v>13</v>
      </c>
    </row>
    <row r="53" spans="2:9">
      <c r="B53" s="13" t="s">
        <v>63</v>
      </c>
      <c r="C53" s="13"/>
      <c r="D53" s="13"/>
      <c r="E53" s="13"/>
      <c r="F53" s="13">
        <v>9155</v>
      </c>
      <c r="G53" s="13"/>
      <c r="H53" s="13">
        <f>F53-D52</f>
        <v>255</v>
      </c>
      <c r="I53" s="13"/>
    </row>
    <row r="54" spans="2:9">
      <c r="B54" s="13" t="s">
        <v>63</v>
      </c>
      <c r="C54" s="13"/>
      <c r="D54" s="13"/>
      <c r="E54" s="13">
        <v>9135</v>
      </c>
      <c r="F54" s="13"/>
      <c r="G54" s="13"/>
      <c r="H54" s="13"/>
      <c r="I54" s="13" t="s">
        <v>13</v>
      </c>
    </row>
    <row r="55" spans="2:9">
      <c r="B55" s="13" t="s">
        <v>67</v>
      </c>
      <c r="C55" s="13"/>
      <c r="D55" s="13">
        <v>9065</v>
      </c>
      <c r="E55" s="13"/>
      <c r="F55" s="13"/>
      <c r="G55" s="13"/>
      <c r="H55" s="13">
        <f>E54-D55</f>
        <v>70</v>
      </c>
      <c r="I55" s="13"/>
    </row>
    <row r="56" spans="2:9">
      <c r="B56" s="13" t="s">
        <v>72</v>
      </c>
      <c r="C56" s="13"/>
      <c r="D56" s="13"/>
      <c r="E56" s="13">
        <v>9135</v>
      </c>
      <c r="F56" s="13"/>
      <c r="G56" s="13"/>
      <c r="H56" s="13"/>
      <c r="I56" s="13" t="s">
        <v>13</v>
      </c>
    </row>
    <row r="57" spans="2:9">
      <c r="B57" s="13" t="s">
        <v>73</v>
      </c>
      <c r="C57" s="13"/>
      <c r="D57" s="13">
        <v>9070</v>
      </c>
      <c r="E57" s="13"/>
      <c r="F57" s="13"/>
      <c r="G57" s="13"/>
      <c r="H57" s="13">
        <f>E56-D57</f>
        <v>65</v>
      </c>
      <c r="I57" s="13"/>
    </row>
    <row r="58" spans="2:9">
      <c r="B58" s="13" t="s">
        <v>74</v>
      </c>
      <c r="C58" s="13" t="s">
        <v>75</v>
      </c>
      <c r="D58" s="13">
        <v>9120</v>
      </c>
      <c r="E58" s="13"/>
      <c r="F58" s="13"/>
      <c r="G58" s="13"/>
      <c r="H58" s="13"/>
      <c r="I58" s="13" t="s">
        <v>13</v>
      </c>
    </row>
    <row r="59" spans="2:9">
      <c r="B59" s="13"/>
      <c r="C59" s="13"/>
      <c r="D59" s="13"/>
      <c r="E59" s="13"/>
      <c r="F59" s="118" t="s">
        <v>44</v>
      </c>
      <c r="G59" s="118"/>
      <c r="H59" s="5">
        <f>SUM(H50:H58)</f>
        <v>490</v>
      </c>
      <c r="I59" s="7">
        <f>H59*75</f>
        <v>36750</v>
      </c>
    </row>
    <row r="62" spans="2:9">
      <c r="B62" s="6" t="s">
        <v>76</v>
      </c>
      <c r="C62" s="9">
        <v>2017</v>
      </c>
    </row>
    <row r="63" spans="2:9">
      <c r="B63" s="11"/>
      <c r="C63" s="11"/>
      <c r="D63" s="11"/>
      <c r="E63" s="11"/>
      <c r="F63" s="11"/>
      <c r="G63" s="11"/>
      <c r="H63" s="11" t="s">
        <v>4</v>
      </c>
      <c r="I63" s="11"/>
    </row>
    <row r="64" spans="2:9">
      <c r="B64" s="12" t="s">
        <v>0</v>
      </c>
      <c r="C64" s="12" t="s">
        <v>5</v>
      </c>
      <c r="D64" s="12" t="s">
        <v>2</v>
      </c>
      <c r="E64" s="12" t="s">
        <v>6</v>
      </c>
      <c r="F64" s="12" t="s">
        <v>3</v>
      </c>
      <c r="G64" s="12" t="s">
        <v>7</v>
      </c>
      <c r="H64" s="12" t="s">
        <v>8</v>
      </c>
      <c r="I64" s="12" t="s">
        <v>9</v>
      </c>
    </row>
    <row r="65" spans="2:9">
      <c r="B65" s="13" t="s">
        <v>19</v>
      </c>
      <c r="C65" s="13" t="s">
        <v>75</v>
      </c>
      <c r="D65" s="13">
        <v>9120</v>
      </c>
      <c r="E65" s="13"/>
      <c r="F65" s="13"/>
      <c r="G65" s="13"/>
      <c r="H65" s="13"/>
      <c r="I65" s="13"/>
    </row>
    <row r="66" spans="2:9">
      <c r="B66" s="13" t="s">
        <v>83</v>
      </c>
      <c r="C66" s="13"/>
      <c r="D66" s="13"/>
      <c r="E66" s="13"/>
      <c r="F66" s="13">
        <v>9295</v>
      </c>
      <c r="G66" s="13"/>
      <c r="H66" s="13">
        <f>F66-D65</f>
        <v>175</v>
      </c>
      <c r="I66" s="13"/>
    </row>
    <row r="67" spans="2:9">
      <c r="B67" s="13" t="s">
        <v>77</v>
      </c>
      <c r="C67" s="13"/>
      <c r="D67" s="13"/>
      <c r="E67" s="13">
        <v>9260</v>
      </c>
      <c r="F67" s="13"/>
      <c r="G67" s="13"/>
      <c r="H67" s="13"/>
      <c r="I67" s="13" t="s">
        <v>13</v>
      </c>
    </row>
    <row r="68" spans="2:9">
      <c r="B68" s="13" t="s">
        <v>84</v>
      </c>
      <c r="C68" s="13"/>
      <c r="D68" s="13">
        <v>9210</v>
      </c>
      <c r="E68" s="13"/>
      <c r="F68" s="13"/>
      <c r="G68" s="13"/>
      <c r="H68" s="13">
        <f>E67-D68</f>
        <v>50</v>
      </c>
      <c r="I68" s="13"/>
    </row>
    <row r="69" spans="2:9">
      <c r="B69" s="13" t="s">
        <v>84</v>
      </c>
      <c r="C69" s="13"/>
      <c r="D69" s="13">
        <v>9250</v>
      </c>
      <c r="E69" s="13"/>
      <c r="F69" s="13"/>
      <c r="G69" s="13"/>
      <c r="H69" s="13"/>
      <c r="I69" s="13" t="s">
        <v>13</v>
      </c>
    </row>
    <row r="70" spans="2:9">
      <c r="B70" s="13" t="s">
        <v>85</v>
      </c>
      <c r="C70" s="13"/>
      <c r="D70" s="13"/>
      <c r="E70" s="13"/>
      <c r="F70" s="13"/>
      <c r="G70" s="13">
        <v>9210</v>
      </c>
      <c r="H70" s="13">
        <f>G70-D69</f>
        <v>-40</v>
      </c>
      <c r="I70" s="13"/>
    </row>
    <row r="71" spans="2:9">
      <c r="B71" s="13" t="s">
        <v>86</v>
      </c>
      <c r="C71" s="13"/>
      <c r="D71" s="13"/>
      <c r="E71" s="13">
        <v>9185</v>
      </c>
      <c r="F71" s="13"/>
      <c r="G71" s="13"/>
      <c r="H71" s="13"/>
      <c r="I71" s="13" t="s">
        <v>13</v>
      </c>
    </row>
    <row r="72" spans="2:9">
      <c r="B72" s="13" t="s">
        <v>80</v>
      </c>
      <c r="C72" s="13"/>
      <c r="D72" s="13">
        <v>9135</v>
      </c>
      <c r="E72" s="13"/>
      <c r="F72" s="13"/>
      <c r="G72" s="13"/>
      <c r="H72" s="13">
        <f>E71-D72</f>
        <v>50</v>
      </c>
      <c r="I72" s="13"/>
    </row>
    <row r="73" spans="2:9">
      <c r="B73" s="13" t="s">
        <v>81</v>
      </c>
      <c r="C73" s="13"/>
      <c r="D73" s="13">
        <v>9122</v>
      </c>
      <c r="E73" s="13"/>
      <c r="F73" s="13"/>
      <c r="G73" s="13"/>
      <c r="H73" s="13"/>
      <c r="I73" s="13" t="s">
        <v>13</v>
      </c>
    </row>
    <row r="74" spans="2:9">
      <c r="B74" s="13" t="s">
        <v>87</v>
      </c>
      <c r="C74" s="13"/>
      <c r="D74" s="13"/>
      <c r="E74" s="13"/>
      <c r="F74" s="13">
        <v>9290</v>
      </c>
      <c r="G74" s="13"/>
      <c r="H74" s="13">
        <f>F74-D73</f>
        <v>168</v>
      </c>
      <c r="I74" s="13"/>
    </row>
    <row r="75" spans="2:9">
      <c r="B75" s="13"/>
      <c r="C75" s="13"/>
      <c r="D75" s="13"/>
      <c r="E75" s="13"/>
      <c r="F75" s="118" t="s">
        <v>44</v>
      </c>
      <c r="G75" s="118"/>
      <c r="H75" s="5">
        <f>SUM(H65:H74)</f>
        <v>403</v>
      </c>
      <c r="I75" s="7">
        <f>H75*75</f>
        <v>30225</v>
      </c>
    </row>
    <row r="78" spans="2:9">
      <c r="B78" s="5" t="s">
        <v>88</v>
      </c>
      <c r="C78" s="13">
        <v>2017</v>
      </c>
      <c r="D78" s="13"/>
      <c r="E78" s="13"/>
      <c r="F78" s="13"/>
      <c r="G78" s="13"/>
      <c r="H78" s="13"/>
      <c r="I78" s="13"/>
    </row>
    <row r="79" spans="2:9">
      <c r="B79" s="11"/>
      <c r="C79" s="11"/>
      <c r="D79" s="11"/>
      <c r="E79" s="11"/>
      <c r="F79" s="11"/>
      <c r="G79" s="11"/>
      <c r="H79" s="11" t="s">
        <v>4</v>
      </c>
      <c r="I79" s="11"/>
    </row>
    <row r="80" spans="2:9">
      <c r="B80" s="12" t="s">
        <v>0</v>
      </c>
      <c r="C80" s="12" t="s">
        <v>5</v>
      </c>
      <c r="D80" s="12" t="s">
        <v>2</v>
      </c>
      <c r="E80" s="12" t="s">
        <v>6</v>
      </c>
      <c r="F80" s="12" t="s">
        <v>3</v>
      </c>
      <c r="G80" s="12" t="s">
        <v>7</v>
      </c>
      <c r="H80" s="12" t="s">
        <v>8</v>
      </c>
      <c r="I80" s="12" t="s">
        <v>9</v>
      </c>
    </row>
    <row r="81" spans="2:9">
      <c r="B81" s="13" t="s">
        <v>89</v>
      </c>
      <c r="C81" s="13" t="s">
        <v>99</v>
      </c>
      <c r="D81" s="13">
        <v>9350</v>
      </c>
      <c r="E81" s="13"/>
      <c r="F81" s="13"/>
      <c r="G81" s="13"/>
      <c r="H81" s="13"/>
      <c r="I81" s="13" t="s">
        <v>13</v>
      </c>
    </row>
    <row r="82" spans="2:9">
      <c r="B82" s="13" t="s">
        <v>92</v>
      </c>
      <c r="C82" s="13"/>
      <c r="D82" s="13"/>
      <c r="E82" s="13"/>
      <c r="F82" s="13"/>
      <c r="G82" s="13">
        <v>9300</v>
      </c>
      <c r="H82" s="13">
        <f>G82-D81</f>
        <v>-50</v>
      </c>
      <c r="I82" s="13"/>
    </row>
    <row r="83" spans="2:9">
      <c r="B83" s="13" t="s">
        <v>93</v>
      </c>
      <c r="C83" s="13" t="s">
        <v>99</v>
      </c>
      <c r="D83" s="13">
        <v>9335</v>
      </c>
      <c r="E83" s="13"/>
      <c r="F83" s="13"/>
      <c r="G83" s="13"/>
      <c r="H83" s="13"/>
      <c r="I83" s="13" t="s">
        <v>13</v>
      </c>
    </row>
    <row r="84" spans="2:9">
      <c r="B84" s="13" t="s">
        <v>100</v>
      </c>
      <c r="C84" s="13"/>
      <c r="D84" s="13"/>
      <c r="E84" s="13"/>
      <c r="F84" s="13">
        <v>9500</v>
      </c>
      <c r="G84" s="13"/>
      <c r="H84" s="13">
        <f>F84-D83</f>
        <v>165</v>
      </c>
      <c r="I84" s="13"/>
    </row>
    <row r="85" spans="2:9">
      <c r="B85" s="13" t="s">
        <v>94</v>
      </c>
      <c r="C85" s="13" t="s">
        <v>99</v>
      </c>
      <c r="D85" s="13"/>
      <c r="E85" s="13">
        <v>9490</v>
      </c>
      <c r="F85" s="13"/>
      <c r="G85" s="13"/>
      <c r="H85" s="13"/>
      <c r="I85" s="13" t="s">
        <v>13</v>
      </c>
    </row>
    <row r="86" spans="2:9">
      <c r="B86" s="13" t="s">
        <v>98</v>
      </c>
      <c r="C86" s="13" t="s">
        <v>99</v>
      </c>
      <c r="D86" s="13"/>
      <c r="E86" s="13"/>
      <c r="F86" s="13">
        <v>9420</v>
      </c>
      <c r="G86" s="13"/>
      <c r="H86" s="13">
        <f>E85-F86</f>
        <v>70</v>
      </c>
      <c r="I86" s="13"/>
    </row>
    <row r="87" spans="2:9">
      <c r="B87" s="13"/>
      <c r="C87" s="13"/>
      <c r="D87" s="13"/>
      <c r="E87" s="13"/>
      <c r="F87" s="118" t="s">
        <v>44</v>
      </c>
      <c r="G87" s="118"/>
      <c r="H87" s="5">
        <f>SUM(H81:H86)</f>
        <v>185</v>
      </c>
      <c r="I87" s="7">
        <f>H87*75</f>
        <v>13875</v>
      </c>
    </row>
    <row r="90" spans="2:9">
      <c r="B90" s="5" t="s">
        <v>113</v>
      </c>
      <c r="C90" s="13">
        <v>2017</v>
      </c>
      <c r="D90" s="13"/>
      <c r="E90" s="13"/>
      <c r="F90" s="13"/>
      <c r="G90" s="13"/>
      <c r="H90" s="13"/>
      <c r="I90" s="13"/>
    </row>
    <row r="91" spans="2:9">
      <c r="B91" s="11"/>
      <c r="C91" s="11"/>
      <c r="D91" s="11"/>
      <c r="E91" s="11"/>
      <c r="F91" s="11"/>
      <c r="G91" s="11"/>
      <c r="H91" s="11" t="s">
        <v>4</v>
      </c>
      <c r="I91" s="11"/>
    </row>
    <row r="92" spans="2:9">
      <c r="B92" s="12" t="s">
        <v>0</v>
      </c>
      <c r="C92" s="12" t="s">
        <v>5</v>
      </c>
      <c r="D92" s="12" t="s">
        <v>2</v>
      </c>
      <c r="E92" s="12" t="s">
        <v>6</v>
      </c>
      <c r="F92" s="12" t="s">
        <v>3</v>
      </c>
      <c r="G92" s="12" t="s">
        <v>7</v>
      </c>
      <c r="H92" s="12" t="s">
        <v>8</v>
      </c>
      <c r="I92" s="12" t="s">
        <v>9</v>
      </c>
    </row>
    <row r="93" spans="2:9">
      <c r="B93" s="1" t="s">
        <v>140</v>
      </c>
      <c r="C93" s="1" t="s">
        <v>141</v>
      </c>
      <c r="D93" s="13">
        <v>9400</v>
      </c>
      <c r="E93" s="13"/>
      <c r="F93" s="13"/>
      <c r="G93" s="13"/>
      <c r="H93" s="13"/>
      <c r="I93" s="1" t="s">
        <v>13</v>
      </c>
    </row>
    <row r="94" spans="2:9">
      <c r="B94" s="1" t="s">
        <v>116</v>
      </c>
      <c r="C94" s="13"/>
      <c r="D94" s="13"/>
      <c r="E94" s="13"/>
      <c r="F94" s="13">
        <v>9627</v>
      </c>
      <c r="G94" s="13"/>
      <c r="H94" s="13">
        <f>F94-D93</f>
        <v>227</v>
      </c>
      <c r="I94" s="13"/>
    </row>
    <row r="95" spans="2:9">
      <c r="B95" s="1" t="s">
        <v>117</v>
      </c>
      <c r="C95" s="1" t="s">
        <v>141</v>
      </c>
      <c r="D95" s="13">
        <v>9595</v>
      </c>
      <c r="E95" s="13"/>
      <c r="F95" s="13"/>
      <c r="G95" s="13"/>
      <c r="H95" s="13"/>
      <c r="I95" s="1" t="s">
        <v>13</v>
      </c>
    </row>
    <row r="96" spans="2:9">
      <c r="B96" s="1" t="s">
        <v>142</v>
      </c>
      <c r="C96" s="13"/>
      <c r="D96" s="13"/>
      <c r="E96" s="13"/>
      <c r="F96" s="13">
        <v>9630</v>
      </c>
      <c r="G96" s="13"/>
      <c r="H96" s="13">
        <f>F96-D95</f>
        <v>35</v>
      </c>
      <c r="I96" s="13"/>
    </row>
    <row r="97" spans="2:9">
      <c r="B97" s="1" t="s">
        <v>120</v>
      </c>
      <c r="C97" s="14" t="s">
        <v>141</v>
      </c>
      <c r="D97" s="13">
        <v>9650</v>
      </c>
      <c r="E97" s="13"/>
      <c r="F97" s="13"/>
      <c r="G97" s="13"/>
      <c r="H97" s="13"/>
      <c r="I97" s="14" t="s">
        <v>13</v>
      </c>
    </row>
    <row r="98" spans="2:9">
      <c r="B98" s="1" t="s">
        <v>123</v>
      </c>
      <c r="C98" s="14" t="s">
        <v>141</v>
      </c>
      <c r="D98" s="13"/>
      <c r="E98" s="13"/>
      <c r="F98" s="13">
        <v>9700</v>
      </c>
      <c r="G98" s="13"/>
      <c r="H98" s="13">
        <v>50</v>
      </c>
      <c r="I98" s="13"/>
    </row>
    <row r="99" spans="2:9">
      <c r="B99" s="1" t="s">
        <v>124</v>
      </c>
      <c r="C99" s="14" t="s">
        <v>141</v>
      </c>
      <c r="D99" s="13"/>
      <c r="E99" s="13">
        <v>9660</v>
      </c>
      <c r="F99" s="13"/>
      <c r="G99" s="13"/>
      <c r="H99" s="13"/>
      <c r="I99" s="1" t="s">
        <v>13</v>
      </c>
    </row>
    <row r="100" spans="2:9">
      <c r="B100" s="1" t="s">
        <v>126</v>
      </c>
      <c r="C100" s="13"/>
      <c r="D100" s="13">
        <v>9610</v>
      </c>
      <c r="E100" s="13"/>
      <c r="F100" s="13"/>
      <c r="G100" s="13"/>
      <c r="H100" s="13">
        <f>E99-D100</f>
        <v>50</v>
      </c>
      <c r="I100" s="13"/>
    </row>
    <row r="101" spans="2:9">
      <c r="B101" s="1" t="s">
        <v>132</v>
      </c>
      <c r="C101" s="13" t="s">
        <v>141</v>
      </c>
      <c r="D101" s="13">
        <v>9645</v>
      </c>
      <c r="E101" s="13"/>
      <c r="F101" s="13"/>
      <c r="G101" s="13">
        <v>9625</v>
      </c>
      <c r="H101" s="13">
        <f>G101-D101</f>
        <v>-20</v>
      </c>
      <c r="I101" s="13"/>
    </row>
    <row r="102" spans="2:9">
      <c r="B102" s="1" t="s">
        <v>143</v>
      </c>
      <c r="C102" s="13" t="s">
        <v>141</v>
      </c>
      <c r="D102" s="13"/>
      <c r="E102" s="13">
        <v>9619</v>
      </c>
      <c r="F102" s="13"/>
      <c r="G102" s="13"/>
      <c r="H102" s="13"/>
      <c r="I102" s="1" t="s">
        <v>13</v>
      </c>
    </row>
    <row r="103" spans="2:9">
      <c r="B103" s="1" t="s">
        <v>127</v>
      </c>
      <c r="C103" s="13"/>
      <c r="D103" s="13">
        <v>9580</v>
      </c>
      <c r="E103" s="13"/>
      <c r="F103" s="13"/>
      <c r="G103" s="13"/>
      <c r="H103" s="13">
        <f>E102-D103</f>
        <v>39</v>
      </c>
      <c r="I103" s="13"/>
    </row>
    <row r="104" spans="2:9">
      <c r="B104" s="1" t="s">
        <v>144</v>
      </c>
      <c r="C104" s="13"/>
      <c r="D104" s="13">
        <v>9615</v>
      </c>
      <c r="E104" s="13"/>
      <c r="F104" s="13"/>
      <c r="G104" s="13"/>
      <c r="H104" s="13"/>
      <c r="I104" s="1" t="s">
        <v>13</v>
      </c>
    </row>
    <row r="105" spans="2:9">
      <c r="B105" s="1" t="s">
        <v>128</v>
      </c>
      <c r="C105" s="13"/>
      <c r="D105" s="13"/>
      <c r="E105" s="13"/>
      <c r="F105" s="13">
        <v>9685</v>
      </c>
      <c r="G105" s="13"/>
      <c r="H105" s="13">
        <f>F105-D104</f>
        <v>70</v>
      </c>
      <c r="I105" s="13"/>
    </row>
    <row r="106" spans="2:9">
      <c r="B106" s="1" t="s">
        <v>130</v>
      </c>
      <c r="C106" s="1" t="s">
        <v>141</v>
      </c>
      <c r="D106" s="13"/>
      <c r="E106" s="13">
        <v>9700</v>
      </c>
      <c r="F106" s="13"/>
      <c r="G106" s="13"/>
      <c r="H106" s="13"/>
      <c r="I106" s="1" t="s">
        <v>13</v>
      </c>
    </row>
    <row r="107" spans="2:9">
      <c r="B107" s="1" t="s">
        <v>135</v>
      </c>
      <c r="C107" s="13"/>
      <c r="D107" s="13">
        <v>9500</v>
      </c>
      <c r="E107" s="13"/>
      <c r="F107" s="13"/>
      <c r="G107" s="13"/>
      <c r="H107" s="13">
        <v>200</v>
      </c>
      <c r="I107" s="13"/>
    </row>
    <row r="108" spans="2:9">
      <c r="B108" s="13"/>
      <c r="C108" s="13"/>
      <c r="D108" s="13"/>
      <c r="E108" s="13"/>
      <c r="F108" s="118" t="s">
        <v>44</v>
      </c>
      <c r="G108" s="118"/>
      <c r="H108" s="5">
        <f>SUM(H93:H107)</f>
        <v>651</v>
      </c>
      <c r="I108" s="7">
        <f>H108*75</f>
        <v>48825</v>
      </c>
    </row>
    <row r="110" spans="2:9">
      <c r="B110" s="5" t="s">
        <v>139</v>
      </c>
      <c r="C110" s="13">
        <v>2017</v>
      </c>
      <c r="D110" s="13"/>
      <c r="E110" s="13"/>
      <c r="F110" s="13"/>
      <c r="G110" s="13"/>
      <c r="H110" s="13"/>
      <c r="I110" s="13"/>
    </row>
    <row r="111" spans="2:9">
      <c r="B111" s="11"/>
      <c r="C111" s="11"/>
      <c r="D111" s="11"/>
      <c r="E111" s="11"/>
      <c r="F111" s="11"/>
      <c r="G111" s="11"/>
      <c r="H111" s="11" t="s">
        <v>4</v>
      </c>
      <c r="I111" s="11"/>
    </row>
    <row r="112" spans="2:9">
      <c r="B112" s="12" t="s">
        <v>0</v>
      </c>
      <c r="C112" s="12" t="s">
        <v>5</v>
      </c>
      <c r="D112" s="12" t="s">
        <v>2</v>
      </c>
      <c r="E112" s="12" t="s">
        <v>6</v>
      </c>
      <c r="F112" s="12" t="s">
        <v>3</v>
      </c>
      <c r="G112" s="12" t="s">
        <v>7</v>
      </c>
      <c r="H112" s="12" t="s">
        <v>8</v>
      </c>
      <c r="I112" s="12" t="s">
        <v>9</v>
      </c>
    </row>
    <row r="113" spans="2:9">
      <c r="B113" s="1" t="s">
        <v>137</v>
      </c>
      <c r="C113" s="1" t="s">
        <v>145</v>
      </c>
      <c r="D113" s="13">
        <v>9550</v>
      </c>
      <c r="E113" s="13"/>
      <c r="F113" s="13"/>
      <c r="G113" s="13"/>
      <c r="H113" s="13"/>
      <c r="I113" s="1" t="s">
        <v>13</v>
      </c>
    </row>
    <row r="114" spans="2:9">
      <c r="B114" s="1" t="s">
        <v>146</v>
      </c>
      <c r="C114" s="13"/>
      <c r="D114" s="13"/>
      <c r="E114" s="13"/>
      <c r="F114" s="13"/>
      <c r="G114" s="13">
        <v>9510</v>
      </c>
      <c r="H114" s="13">
        <f>G114-D113</f>
        <v>-40</v>
      </c>
      <c r="I114" s="13"/>
    </row>
    <row r="115" spans="2:9">
      <c r="B115" s="1" t="s">
        <v>146</v>
      </c>
      <c r="C115" s="1" t="s">
        <v>145</v>
      </c>
      <c r="D115" s="13">
        <v>9500</v>
      </c>
      <c r="E115" s="13"/>
      <c r="F115" s="13"/>
      <c r="G115" s="13"/>
      <c r="H115" s="13"/>
      <c r="I115" s="1" t="s">
        <v>13</v>
      </c>
    </row>
    <row r="116" spans="2:9">
      <c r="B116" s="1" t="s">
        <v>147</v>
      </c>
      <c r="C116" s="13"/>
      <c r="D116" s="13"/>
      <c r="E116" s="13"/>
      <c r="F116" s="13">
        <v>9605</v>
      </c>
      <c r="G116" s="13"/>
      <c r="H116" s="13">
        <f>F116-D115</f>
        <v>105</v>
      </c>
      <c r="I116" s="13"/>
    </row>
    <row r="117" spans="2:9">
      <c r="B117" s="117" t="s">
        <v>151</v>
      </c>
      <c r="C117" s="13"/>
      <c r="D117" s="13">
        <v>9660</v>
      </c>
      <c r="E117" s="13"/>
      <c r="F117" s="13">
        <v>9690</v>
      </c>
      <c r="G117" s="13"/>
      <c r="H117" s="13">
        <v>30</v>
      </c>
      <c r="I117" s="13"/>
    </row>
    <row r="118" spans="2:9">
      <c r="B118" s="117"/>
      <c r="C118" s="13"/>
      <c r="D118" s="13">
        <v>9670</v>
      </c>
      <c r="E118" s="13">
        <v>9700</v>
      </c>
      <c r="F118" s="13"/>
      <c r="G118" s="13"/>
      <c r="H118" s="13">
        <v>30</v>
      </c>
      <c r="I118" s="13"/>
    </row>
    <row r="119" spans="2:9">
      <c r="B119" s="1" t="s">
        <v>153</v>
      </c>
      <c r="C119" s="13"/>
      <c r="D119" s="13">
        <v>9653</v>
      </c>
      <c r="E119" s="13"/>
      <c r="F119" s="13"/>
      <c r="G119" s="13"/>
      <c r="H119" s="13"/>
      <c r="I119" s="1" t="s">
        <v>13</v>
      </c>
    </row>
    <row r="120" spans="2:9">
      <c r="B120" s="119" t="s">
        <v>154</v>
      </c>
      <c r="C120" s="13"/>
      <c r="D120" s="13"/>
      <c r="E120" s="13"/>
      <c r="F120" s="13">
        <v>9710</v>
      </c>
      <c r="G120" s="13"/>
      <c r="H120" s="13">
        <f>F120-D119</f>
        <v>57</v>
      </c>
      <c r="I120" s="13"/>
    </row>
    <row r="121" spans="2:9">
      <c r="B121" s="119"/>
      <c r="C121" s="13"/>
      <c r="D121" s="13"/>
      <c r="E121" s="13">
        <v>9757</v>
      </c>
      <c r="F121" s="13"/>
      <c r="G121" s="13"/>
      <c r="H121" s="13"/>
      <c r="I121" s="1" t="s">
        <v>13</v>
      </c>
    </row>
    <row r="122" spans="2:9">
      <c r="B122" s="119" t="s">
        <v>155</v>
      </c>
      <c r="C122" s="13"/>
      <c r="D122" s="13"/>
      <c r="E122" s="13"/>
      <c r="F122" s="13"/>
      <c r="G122" s="13">
        <v>9820</v>
      </c>
      <c r="H122" s="13">
        <f>E121-G122</f>
        <v>-63</v>
      </c>
      <c r="I122" s="13"/>
    </row>
    <row r="123" spans="2:9">
      <c r="B123" s="119"/>
      <c r="C123" s="13"/>
      <c r="D123" s="13">
        <v>9825</v>
      </c>
      <c r="E123" s="13"/>
      <c r="F123" s="13"/>
      <c r="G123" s="13"/>
      <c r="H123" s="13"/>
      <c r="I123" s="1" t="s">
        <v>13</v>
      </c>
    </row>
    <row r="124" spans="2:9">
      <c r="B124" s="1" t="s">
        <v>158</v>
      </c>
      <c r="C124" s="13"/>
      <c r="D124" s="13"/>
      <c r="E124" s="13"/>
      <c r="F124" s="13">
        <v>9873</v>
      </c>
      <c r="G124" s="13"/>
      <c r="H124" s="13">
        <f>F124-D123</f>
        <v>48</v>
      </c>
      <c r="I124" s="13"/>
    </row>
    <row r="125" spans="2:9">
      <c r="B125" s="13"/>
      <c r="C125" s="13"/>
      <c r="D125" s="13"/>
      <c r="E125" s="13">
        <v>9875</v>
      </c>
      <c r="F125" s="13"/>
      <c r="G125" s="13"/>
      <c r="H125" s="13"/>
      <c r="I125" s="1" t="s">
        <v>13</v>
      </c>
    </row>
    <row r="126" spans="2:9">
      <c r="B126" s="1" t="s">
        <v>160</v>
      </c>
      <c r="C126" s="13"/>
      <c r="D126" s="13">
        <v>9855</v>
      </c>
      <c r="E126" s="13"/>
      <c r="F126" s="13"/>
      <c r="G126" s="13"/>
      <c r="H126" s="13">
        <f>E125-D126</f>
        <v>20</v>
      </c>
      <c r="I126" s="13"/>
    </row>
    <row r="127" spans="2:9">
      <c r="B127" s="1" t="s">
        <v>160</v>
      </c>
      <c r="C127" s="13"/>
      <c r="D127" s="13">
        <v>9850</v>
      </c>
      <c r="E127" s="13"/>
      <c r="F127" s="13"/>
      <c r="G127" s="13"/>
      <c r="H127" s="13"/>
      <c r="I127" s="1" t="s">
        <v>13</v>
      </c>
    </row>
    <row r="128" spans="2:9">
      <c r="B128" s="1" t="s">
        <v>161</v>
      </c>
      <c r="C128" s="13"/>
      <c r="D128" s="13"/>
      <c r="E128" s="13"/>
      <c r="F128" s="13">
        <v>9940</v>
      </c>
      <c r="G128" s="13"/>
      <c r="H128" s="13">
        <f>F128-D127</f>
        <v>90</v>
      </c>
      <c r="I128" s="13"/>
    </row>
    <row r="129" spans="2:15">
      <c r="B129" s="13"/>
      <c r="C129" s="13"/>
      <c r="D129" s="13"/>
      <c r="E129" s="13">
        <v>9985</v>
      </c>
      <c r="F129" s="13"/>
      <c r="G129" s="13"/>
      <c r="H129" s="13"/>
      <c r="I129" s="1" t="s">
        <v>13</v>
      </c>
    </row>
    <row r="130" spans="2:15">
      <c r="B130" s="1" t="s">
        <v>163</v>
      </c>
      <c r="C130" s="13"/>
      <c r="D130" s="13"/>
      <c r="E130" s="13"/>
      <c r="F130" s="13"/>
      <c r="G130" s="13">
        <v>9906</v>
      </c>
      <c r="H130" s="13">
        <f>G130-E129</f>
        <v>-79</v>
      </c>
      <c r="I130" s="13"/>
    </row>
    <row r="131" spans="2:15">
      <c r="B131" s="1" t="s">
        <v>164</v>
      </c>
      <c r="C131" s="13"/>
      <c r="D131" s="13">
        <v>9917</v>
      </c>
      <c r="E131" s="13"/>
      <c r="F131" s="13">
        <v>9967</v>
      </c>
      <c r="G131" s="13"/>
      <c r="H131" s="13">
        <f>F131-D131</f>
        <v>50</v>
      </c>
      <c r="I131" s="1"/>
    </row>
    <row r="132" spans="2:15">
      <c r="B132" s="119" t="s">
        <v>165</v>
      </c>
      <c r="C132" s="1" t="s">
        <v>145</v>
      </c>
      <c r="D132" s="13"/>
      <c r="E132" s="13">
        <v>9885</v>
      </c>
      <c r="F132" s="13"/>
      <c r="G132" s="13">
        <v>9910</v>
      </c>
      <c r="H132" s="13">
        <f>E132-G132</f>
        <v>-25</v>
      </c>
      <c r="I132" s="13"/>
    </row>
    <row r="133" spans="2:15">
      <c r="B133" s="119"/>
      <c r="C133" s="13"/>
      <c r="D133" s="13">
        <v>9840</v>
      </c>
      <c r="E133" s="13">
        <v>9912</v>
      </c>
      <c r="F133" s="13"/>
      <c r="G133" s="13"/>
      <c r="H133" s="13">
        <f>E133-D133</f>
        <v>72</v>
      </c>
      <c r="I133" s="13"/>
    </row>
    <row r="134" spans="2:15">
      <c r="B134" s="119"/>
      <c r="C134" s="1" t="s">
        <v>145</v>
      </c>
      <c r="D134" s="13"/>
      <c r="E134" s="13">
        <v>9878</v>
      </c>
      <c r="F134" s="13"/>
      <c r="G134" s="13">
        <v>9900</v>
      </c>
      <c r="H134" s="13">
        <f>E134-G134</f>
        <v>-22</v>
      </c>
      <c r="I134" s="13"/>
    </row>
    <row r="135" spans="2:15">
      <c r="B135" s="1" t="s">
        <v>165</v>
      </c>
      <c r="C135" s="1" t="s">
        <v>145</v>
      </c>
      <c r="D135" s="13">
        <v>9902</v>
      </c>
      <c r="E135" s="13"/>
      <c r="F135" s="13"/>
      <c r="G135" s="13"/>
      <c r="H135" s="13"/>
      <c r="I135" s="1" t="s">
        <v>13</v>
      </c>
    </row>
    <row r="136" spans="2:15">
      <c r="B136" s="1" t="s">
        <v>172</v>
      </c>
      <c r="C136" s="1" t="s">
        <v>145</v>
      </c>
      <c r="D136" s="13"/>
      <c r="E136" s="13"/>
      <c r="F136" s="13">
        <v>10000</v>
      </c>
      <c r="G136" s="13"/>
      <c r="H136" s="13">
        <f>F136-D135</f>
        <v>98</v>
      </c>
      <c r="I136" s="13"/>
    </row>
    <row r="137" spans="2:15">
      <c r="B137" s="1"/>
      <c r="C137" s="1"/>
      <c r="D137" s="13"/>
      <c r="E137" s="13"/>
      <c r="F137" s="118" t="s">
        <v>44</v>
      </c>
      <c r="G137" s="118"/>
      <c r="H137" s="5">
        <f>SUM(H113:H136)</f>
        <v>371</v>
      </c>
      <c r="I137" s="7">
        <f>H137*75</f>
        <v>27825</v>
      </c>
    </row>
    <row r="139" spans="2:15">
      <c r="B139" s="5" t="s">
        <v>175</v>
      </c>
      <c r="C139" s="13">
        <v>2017</v>
      </c>
      <c r="D139" s="13"/>
      <c r="E139" s="13"/>
      <c r="F139" s="13"/>
      <c r="G139" s="13"/>
      <c r="H139" s="13"/>
      <c r="I139" s="13"/>
    </row>
    <row r="140" spans="2:15">
      <c r="B140" s="11"/>
      <c r="C140" s="11"/>
      <c r="D140" s="11"/>
      <c r="E140" s="11"/>
      <c r="F140" s="11"/>
      <c r="G140" s="11"/>
      <c r="H140" s="11" t="s">
        <v>4</v>
      </c>
      <c r="I140" s="11"/>
    </row>
    <row r="141" spans="2:15">
      <c r="B141" s="12" t="s">
        <v>0</v>
      </c>
      <c r="C141" s="12" t="s">
        <v>5</v>
      </c>
      <c r="D141" s="12" t="s">
        <v>2</v>
      </c>
      <c r="E141" s="12" t="s">
        <v>6</v>
      </c>
      <c r="F141" s="12" t="s">
        <v>3</v>
      </c>
      <c r="G141" s="12" t="s">
        <v>7</v>
      </c>
      <c r="H141" s="12" t="s">
        <v>8</v>
      </c>
      <c r="I141" s="12" t="s">
        <v>9</v>
      </c>
    </row>
    <row r="142" spans="2:15">
      <c r="B142" s="1" t="s">
        <v>173</v>
      </c>
      <c r="C142" s="119" t="s">
        <v>176</v>
      </c>
      <c r="D142" s="13"/>
      <c r="E142" s="13">
        <v>10062</v>
      </c>
      <c r="F142" s="13"/>
      <c r="G142" s="13">
        <v>10082</v>
      </c>
      <c r="H142" s="13">
        <f>E142-G142</f>
        <v>-20</v>
      </c>
      <c r="I142" s="13"/>
      <c r="O142" s="13">
        <f>L142-N142</f>
        <v>0</v>
      </c>
    </row>
    <row r="143" spans="2:15">
      <c r="B143" s="13"/>
      <c r="C143" s="119"/>
      <c r="D143" s="13">
        <v>10032</v>
      </c>
      <c r="E143" s="13">
        <v>10099</v>
      </c>
      <c r="F143" s="13"/>
      <c r="G143" s="13"/>
      <c r="H143" s="13">
        <f>E143-D143</f>
        <v>67</v>
      </c>
      <c r="I143" s="13"/>
      <c r="O143" s="13">
        <f>L143-K143</f>
        <v>0</v>
      </c>
    </row>
    <row r="144" spans="2:15">
      <c r="B144" s="13"/>
      <c r="C144" s="119"/>
      <c r="D144" s="13">
        <v>10052</v>
      </c>
      <c r="E144" s="13">
        <v>10132</v>
      </c>
      <c r="F144" s="13"/>
      <c r="G144" s="13"/>
      <c r="H144" s="13">
        <f>E144-D144</f>
        <v>80</v>
      </c>
      <c r="I144" s="13"/>
      <c r="O144" s="13">
        <f>L144-K144</f>
        <v>0</v>
      </c>
    </row>
    <row r="145" spans="2:15">
      <c r="B145" s="1" t="s">
        <v>177</v>
      </c>
      <c r="C145" s="1" t="s">
        <v>176</v>
      </c>
      <c r="D145" s="13">
        <v>10052</v>
      </c>
      <c r="E145" s="13"/>
      <c r="F145" s="13">
        <v>10082</v>
      </c>
      <c r="G145" s="13"/>
      <c r="H145" s="13">
        <f>F145-D145</f>
        <v>30</v>
      </c>
      <c r="I145" s="13"/>
      <c r="O145" s="13">
        <f>M145-K145</f>
        <v>0</v>
      </c>
    </row>
    <row r="146" spans="2:15">
      <c r="B146" s="13"/>
      <c r="C146" s="119" t="s">
        <v>176</v>
      </c>
      <c r="D146" s="14">
        <v>10092</v>
      </c>
      <c r="E146" s="13"/>
      <c r="F146" s="13"/>
      <c r="G146" s="13"/>
      <c r="H146" s="13"/>
      <c r="I146" s="1" t="s">
        <v>13</v>
      </c>
      <c r="O146" s="13"/>
    </row>
    <row r="147" spans="2:15">
      <c r="B147" s="1" t="s">
        <v>180</v>
      </c>
      <c r="C147" s="119"/>
      <c r="D147" s="13"/>
      <c r="E147" s="13"/>
      <c r="F147" s="13">
        <v>10125</v>
      </c>
      <c r="G147" s="13"/>
      <c r="H147" s="13">
        <f>F147-D146</f>
        <v>33</v>
      </c>
      <c r="I147" s="13"/>
      <c r="O147" s="13">
        <f>M147-K146</f>
        <v>0</v>
      </c>
    </row>
    <row r="148" spans="2:15">
      <c r="B148" s="13"/>
      <c r="C148" s="13"/>
      <c r="D148" s="13"/>
      <c r="E148" s="13">
        <v>10117</v>
      </c>
      <c r="F148" s="13"/>
      <c r="G148" s="13">
        <v>10135</v>
      </c>
      <c r="H148" s="13">
        <f>E148-G148</f>
        <v>-18</v>
      </c>
      <c r="I148" s="13"/>
      <c r="O148" s="13">
        <f>L148-N148</f>
        <v>0</v>
      </c>
    </row>
    <row r="149" spans="2:15">
      <c r="B149" s="13"/>
      <c r="C149" s="13"/>
      <c r="D149" s="13">
        <v>10134</v>
      </c>
      <c r="E149" s="13"/>
      <c r="F149" s="13"/>
      <c r="G149" s="13">
        <v>10117</v>
      </c>
      <c r="H149" s="13">
        <f>D149-G149</f>
        <v>17</v>
      </c>
      <c r="I149" s="13"/>
      <c r="O149" s="13">
        <f>K149-N149</f>
        <v>0</v>
      </c>
    </row>
    <row r="150" spans="2:15">
      <c r="B150" s="13"/>
      <c r="C150" s="13"/>
      <c r="D150" s="13">
        <v>10132</v>
      </c>
      <c r="E150" s="13"/>
      <c r="F150" s="13"/>
      <c r="G150" s="13"/>
      <c r="H150" s="13"/>
      <c r="I150" s="1" t="s">
        <v>13</v>
      </c>
      <c r="O150" s="13"/>
    </row>
    <row r="151" spans="2:15">
      <c r="B151" s="1" t="s">
        <v>182</v>
      </c>
      <c r="C151" s="1" t="s">
        <v>176</v>
      </c>
      <c r="D151" s="13"/>
      <c r="E151" s="13"/>
      <c r="F151" s="13"/>
      <c r="G151" s="13">
        <v>10120</v>
      </c>
      <c r="H151" s="13">
        <f>G151-D150</f>
        <v>-12</v>
      </c>
      <c r="I151" s="13"/>
      <c r="O151" s="13">
        <f>N151-K150</f>
        <v>0</v>
      </c>
    </row>
    <row r="152" spans="2:15">
      <c r="B152" s="13"/>
      <c r="C152" s="13"/>
      <c r="D152" s="13">
        <v>10134</v>
      </c>
      <c r="E152" s="13"/>
      <c r="F152" s="13"/>
      <c r="G152" s="13">
        <v>10120</v>
      </c>
      <c r="H152" s="13">
        <f>G152-D152</f>
        <v>-14</v>
      </c>
      <c r="I152" s="13"/>
      <c r="O152" s="13">
        <f>N152-K152</f>
        <v>0</v>
      </c>
    </row>
    <row r="153" spans="2:15">
      <c r="B153" s="1" t="s">
        <v>185</v>
      </c>
      <c r="C153" s="1" t="s">
        <v>176</v>
      </c>
      <c r="D153" s="13">
        <v>10063</v>
      </c>
      <c r="E153" s="13"/>
      <c r="F153" s="13">
        <v>10113</v>
      </c>
      <c r="G153" s="13"/>
      <c r="H153" s="13">
        <f>F153-D153</f>
        <v>50</v>
      </c>
      <c r="I153" s="13"/>
      <c r="O153" s="13">
        <f>M153-K153</f>
        <v>0</v>
      </c>
    </row>
    <row r="154" spans="2:15">
      <c r="B154" s="1" t="s">
        <v>187</v>
      </c>
      <c r="C154" s="1" t="s">
        <v>176</v>
      </c>
      <c r="D154" s="13"/>
      <c r="E154" s="13">
        <v>10114</v>
      </c>
      <c r="F154" s="13"/>
      <c r="G154" s="13"/>
      <c r="H154" s="13"/>
      <c r="I154" s="1" t="s">
        <v>13</v>
      </c>
      <c r="O154" s="13"/>
    </row>
    <row r="155" spans="2:15">
      <c r="B155" s="1" t="s">
        <v>188</v>
      </c>
      <c r="C155" s="1" t="s">
        <v>176</v>
      </c>
      <c r="D155" s="13">
        <v>9964</v>
      </c>
      <c r="E155" s="13"/>
      <c r="F155" s="13"/>
      <c r="G155" s="13"/>
      <c r="H155" s="13">
        <f>E154-D155</f>
        <v>150</v>
      </c>
      <c r="I155" s="13"/>
      <c r="O155" s="13">
        <f>L154-K155</f>
        <v>0</v>
      </c>
    </row>
    <row r="156" spans="2:15">
      <c r="B156" s="13"/>
      <c r="C156" s="13"/>
      <c r="D156" s="13"/>
      <c r="E156" s="13">
        <v>10030</v>
      </c>
      <c r="F156" s="13"/>
      <c r="G156" s="13"/>
      <c r="H156" s="13"/>
      <c r="I156" s="1" t="s">
        <v>13</v>
      </c>
      <c r="O156" s="13"/>
    </row>
    <row r="157" spans="2:15">
      <c r="B157" s="13" t="s">
        <v>189</v>
      </c>
      <c r="C157" s="1" t="s">
        <v>176</v>
      </c>
      <c r="D157" s="13">
        <v>9958</v>
      </c>
      <c r="E157" s="13"/>
      <c r="F157" s="13"/>
      <c r="G157" s="13"/>
      <c r="H157" s="13">
        <f>E156-D157</f>
        <v>72</v>
      </c>
      <c r="I157" s="13"/>
      <c r="O157" s="13">
        <f>L156-K157</f>
        <v>0</v>
      </c>
    </row>
    <row r="158" spans="2:15">
      <c r="B158" s="13"/>
      <c r="C158" s="13"/>
      <c r="D158" s="13">
        <v>9942</v>
      </c>
      <c r="E158" s="13">
        <v>9975</v>
      </c>
      <c r="F158" s="13"/>
      <c r="G158" s="13"/>
      <c r="H158" s="13">
        <f>E158-D158</f>
        <v>33</v>
      </c>
      <c r="I158" s="13"/>
      <c r="O158" s="13">
        <f>L158-K158</f>
        <v>0</v>
      </c>
    </row>
    <row r="159" spans="2:15">
      <c r="B159" s="13"/>
      <c r="C159" s="13"/>
      <c r="D159" s="13">
        <v>9920</v>
      </c>
      <c r="E159" s="13">
        <v>9962</v>
      </c>
      <c r="F159" s="13"/>
      <c r="G159" s="13"/>
      <c r="H159" s="13">
        <f>E159-D159</f>
        <v>42</v>
      </c>
      <c r="I159" s="13"/>
      <c r="O159" s="13">
        <f>L159-K159</f>
        <v>0</v>
      </c>
    </row>
    <row r="160" spans="2:15">
      <c r="B160" s="1" t="s">
        <v>191</v>
      </c>
      <c r="C160" s="13"/>
      <c r="D160" s="13">
        <v>9890</v>
      </c>
      <c r="E160" s="13">
        <v>9919</v>
      </c>
      <c r="F160" s="13"/>
      <c r="G160" s="13"/>
      <c r="H160" s="13">
        <f>E160-D160</f>
        <v>29</v>
      </c>
      <c r="I160" s="13"/>
      <c r="O160" s="13">
        <f>L160-K160</f>
        <v>0</v>
      </c>
    </row>
    <row r="161" spans="2:15">
      <c r="B161" s="13"/>
      <c r="C161" s="13"/>
      <c r="D161" s="13">
        <v>9870</v>
      </c>
      <c r="E161" s="13">
        <v>9917</v>
      </c>
      <c r="F161" s="13"/>
      <c r="G161" s="13"/>
      <c r="H161" s="13">
        <f>E161-D161</f>
        <v>47</v>
      </c>
      <c r="I161" s="13"/>
      <c r="O161" s="13">
        <f>L161-K161</f>
        <v>0</v>
      </c>
    </row>
    <row r="162" spans="2:15">
      <c r="B162" s="13"/>
      <c r="C162" s="13"/>
      <c r="D162" s="13">
        <v>9828</v>
      </c>
      <c r="E162" s="13">
        <v>9862</v>
      </c>
      <c r="F162" s="13"/>
      <c r="G162" s="13"/>
      <c r="H162" s="13">
        <f>E162-D162</f>
        <v>34</v>
      </c>
      <c r="I162" s="13"/>
      <c r="O162" s="13">
        <f>L162-K162</f>
        <v>0</v>
      </c>
    </row>
    <row r="163" spans="2:15">
      <c r="B163" s="13"/>
      <c r="C163" s="13"/>
      <c r="D163" s="13">
        <v>9805</v>
      </c>
      <c r="E163" s="13"/>
      <c r="F163" s="13"/>
      <c r="G163" s="13"/>
      <c r="H163" s="13"/>
      <c r="I163" s="1" t="s">
        <v>13</v>
      </c>
    </row>
    <row r="164" spans="2:15">
      <c r="B164" s="1" t="s">
        <v>192</v>
      </c>
      <c r="C164" s="13"/>
      <c r="D164" s="13"/>
      <c r="E164" s="13"/>
      <c r="F164" s="13"/>
      <c r="G164" s="13">
        <v>9798</v>
      </c>
      <c r="H164" s="13">
        <f>G164-D163</f>
        <v>-7</v>
      </c>
      <c r="I164" s="13"/>
    </row>
    <row r="165" spans="2:15">
      <c r="B165" s="13"/>
      <c r="C165" s="13"/>
      <c r="D165" s="13">
        <v>9750</v>
      </c>
      <c r="E165" s="13"/>
      <c r="F165" s="13">
        <v>9790</v>
      </c>
      <c r="G165" s="13"/>
      <c r="H165" s="13">
        <f>F165-D165</f>
        <v>40</v>
      </c>
      <c r="I165" s="13"/>
    </row>
    <row r="166" spans="2:15">
      <c r="B166" s="13"/>
      <c r="C166" s="13"/>
      <c r="D166" s="13">
        <v>9714</v>
      </c>
      <c r="E166" s="13">
        <v>9781</v>
      </c>
      <c r="F166" s="13"/>
      <c r="G166" s="13"/>
      <c r="H166" s="13">
        <f>E166-D166</f>
        <v>67</v>
      </c>
      <c r="I166" s="13"/>
    </row>
    <row r="167" spans="2:15">
      <c r="B167" s="13"/>
      <c r="C167" s="13"/>
      <c r="D167" s="13">
        <v>9712</v>
      </c>
      <c r="E167" s="13">
        <v>9740</v>
      </c>
      <c r="F167" s="13"/>
      <c r="G167" s="13"/>
      <c r="H167" s="13">
        <f>E167-D167</f>
        <v>28</v>
      </c>
      <c r="I167" s="13"/>
    </row>
    <row r="168" spans="2:15">
      <c r="B168" s="1"/>
      <c r="C168" s="13"/>
      <c r="D168" s="13">
        <v>9746</v>
      </c>
      <c r="E168" s="13"/>
      <c r="F168" s="13"/>
      <c r="G168" s="13">
        <v>9732</v>
      </c>
      <c r="H168" s="13">
        <f>G168-D168</f>
        <v>-14</v>
      </c>
      <c r="I168" s="13"/>
    </row>
    <row r="169" spans="2:15">
      <c r="B169" s="1" t="s">
        <v>190</v>
      </c>
      <c r="C169" s="13"/>
      <c r="D169" s="13"/>
      <c r="E169" s="13">
        <v>9785</v>
      </c>
      <c r="F169" s="13"/>
      <c r="G169" s="13">
        <v>9800</v>
      </c>
      <c r="H169" s="13">
        <f>E169-G169</f>
        <v>-15</v>
      </c>
      <c r="I169" s="13"/>
    </row>
    <row r="170" spans="2:15">
      <c r="B170" s="13"/>
      <c r="C170" s="13"/>
      <c r="D170" s="13">
        <v>9795</v>
      </c>
      <c r="E170" s="13"/>
      <c r="F170" s="13">
        <v>9835</v>
      </c>
      <c r="G170" s="13"/>
      <c r="H170" s="13">
        <f>F170-D170</f>
        <v>40</v>
      </c>
      <c r="I170" s="13"/>
    </row>
    <row r="171" spans="2:15">
      <c r="B171" s="1" t="s">
        <v>199</v>
      </c>
      <c r="C171" s="13"/>
      <c r="D171" s="13"/>
      <c r="E171" s="13">
        <v>9928</v>
      </c>
      <c r="F171" s="13"/>
      <c r="G171" s="13"/>
      <c r="H171" s="13"/>
      <c r="I171" s="1" t="s">
        <v>13</v>
      </c>
    </row>
    <row r="172" spans="2:15">
      <c r="B172" s="1" t="s">
        <v>201</v>
      </c>
      <c r="C172" s="13"/>
      <c r="D172" s="13">
        <v>9803</v>
      </c>
      <c r="E172" s="13"/>
      <c r="F172" s="13"/>
      <c r="G172" s="13"/>
      <c r="H172" s="13">
        <f>E171-D172</f>
        <v>125</v>
      </c>
      <c r="I172" s="13"/>
    </row>
    <row r="173" spans="2:15">
      <c r="B173" s="1" t="s">
        <v>202</v>
      </c>
      <c r="C173" s="13"/>
      <c r="D173" s="13">
        <v>9769</v>
      </c>
      <c r="E173" s="13">
        <v>9881</v>
      </c>
      <c r="F173" s="13"/>
      <c r="G173" s="13"/>
      <c r="H173" s="13">
        <f>E173-D173</f>
        <v>112</v>
      </c>
      <c r="I173" s="13"/>
    </row>
    <row r="174" spans="2:15">
      <c r="B174" s="1" t="s">
        <v>204</v>
      </c>
      <c r="C174" s="13"/>
      <c r="D174" s="13">
        <v>9779</v>
      </c>
      <c r="E174" s="13">
        <v>9823</v>
      </c>
      <c r="F174" s="13"/>
      <c r="G174" s="13"/>
      <c r="H174" s="13">
        <f>E174-D174</f>
        <v>44</v>
      </c>
      <c r="I174" s="13"/>
    </row>
    <row r="175" spans="2:15">
      <c r="B175" s="1" t="s">
        <v>205</v>
      </c>
      <c r="C175" s="13"/>
      <c r="D175" s="13">
        <v>9812</v>
      </c>
      <c r="E175" s="13"/>
      <c r="F175" s="13"/>
      <c r="G175" s="13">
        <v>9800</v>
      </c>
      <c r="H175" s="13">
        <f>G175-D175</f>
        <v>-12</v>
      </c>
      <c r="I175" s="13"/>
    </row>
    <row r="176" spans="2:15">
      <c r="B176" s="13"/>
      <c r="C176" s="13"/>
      <c r="D176" s="13"/>
      <c r="E176" s="13">
        <v>9805</v>
      </c>
      <c r="F176" s="13"/>
      <c r="G176" s="13">
        <v>9821</v>
      </c>
      <c r="H176" s="13">
        <f>E176-G176</f>
        <v>-16</v>
      </c>
      <c r="I176" s="13"/>
    </row>
    <row r="177" spans="2:9">
      <c r="B177" s="13"/>
      <c r="C177" s="13"/>
      <c r="D177" s="13">
        <v>9800</v>
      </c>
      <c r="E177" s="13">
        <v>9813</v>
      </c>
      <c r="F177" s="13"/>
      <c r="G177" s="13"/>
      <c r="H177" s="13">
        <f>E177-D177</f>
        <v>13</v>
      </c>
      <c r="I177" s="13"/>
    </row>
    <row r="178" spans="2:9">
      <c r="B178" s="13"/>
      <c r="C178" s="13"/>
      <c r="D178" s="13"/>
      <c r="E178" s="13">
        <v>9830</v>
      </c>
      <c r="F178" s="13"/>
      <c r="G178" s="13">
        <v>9850</v>
      </c>
      <c r="H178" s="13">
        <f>E178-G178</f>
        <v>-20</v>
      </c>
      <c r="I178" s="13"/>
    </row>
    <row r="179" spans="2:9">
      <c r="B179" s="13"/>
      <c r="C179" s="13"/>
      <c r="D179" s="13">
        <v>9860</v>
      </c>
      <c r="E179" s="13"/>
      <c r="F179" s="13"/>
      <c r="G179" s="13"/>
      <c r="H179" s="13"/>
      <c r="I179" s="1" t="s">
        <v>13</v>
      </c>
    </row>
    <row r="180" spans="2:9">
      <c r="B180" s="1" t="s">
        <v>206</v>
      </c>
      <c r="C180" s="13"/>
      <c r="D180" s="13"/>
      <c r="E180" s="13"/>
      <c r="F180" s="13">
        <v>9875</v>
      </c>
      <c r="G180" s="13"/>
      <c r="H180" s="13">
        <f>F180-D179</f>
        <v>15</v>
      </c>
      <c r="I180" s="1"/>
    </row>
    <row r="181" spans="2:9">
      <c r="B181" s="13"/>
      <c r="C181" s="13"/>
      <c r="D181" s="13">
        <v>9852.6</v>
      </c>
      <c r="E181" s="13">
        <v>9880</v>
      </c>
      <c r="F181" s="13"/>
      <c r="G181" s="13"/>
      <c r="H181" s="13">
        <f>E181-D181</f>
        <v>27.399999999999636</v>
      </c>
      <c r="I181" s="13"/>
    </row>
    <row r="182" spans="2:9">
      <c r="B182" s="13"/>
      <c r="C182" s="13"/>
      <c r="D182" s="13">
        <v>9872</v>
      </c>
      <c r="E182" s="13">
        <v>9877</v>
      </c>
      <c r="F182" s="13"/>
      <c r="G182" s="13"/>
      <c r="H182" s="13">
        <f>E182-D182</f>
        <v>5</v>
      </c>
      <c r="I182" s="13"/>
    </row>
    <row r="183" spans="2:9">
      <c r="B183" s="13"/>
      <c r="C183" s="13"/>
      <c r="D183" s="13">
        <v>9866</v>
      </c>
      <c r="E183" s="13">
        <v>9871</v>
      </c>
      <c r="F183" s="13"/>
      <c r="G183" s="13"/>
      <c r="H183" s="13">
        <f>E183-D183</f>
        <v>5</v>
      </c>
      <c r="I183" s="13"/>
    </row>
    <row r="184" spans="2:9">
      <c r="B184" s="13"/>
      <c r="C184" s="13"/>
      <c r="D184" s="13"/>
      <c r="E184" s="13"/>
      <c r="F184" s="13"/>
      <c r="G184" s="13"/>
      <c r="H184" s="13"/>
      <c r="I184" s="13"/>
    </row>
    <row r="185" spans="2:9">
      <c r="B185" s="1" t="s">
        <v>268</v>
      </c>
      <c r="C185" s="1" t="s">
        <v>270</v>
      </c>
      <c r="D185" s="13">
        <v>9916</v>
      </c>
      <c r="E185" s="13">
        <v>9933</v>
      </c>
      <c r="F185" s="13"/>
      <c r="G185" s="13"/>
      <c r="H185" s="13">
        <f>E185-D185</f>
        <v>17</v>
      </c>
      <c r="I185" s="1"/>
    </row>
    <row r="186" spans="2:9">
      <c r="B186" s="13"/>
      <c r="C186" s="13"/>
      <c r="D186" s="13"/>
      <c r="E186" s="13">
        <v>9910</v>
      </c>
      <c r="F186" s="13"/>
      <c r="G186" s="13"/>
      <c r="H186" s="13"/>
      <c r="I186" s="1" t="s">
        <v>13</v>
      </c>
    </row>
    <row r="187" spans="2:9">
      <c r="B187" s="13"/>
      <c r="C187" s="13"/>
      <c r="D187" s="13"/>
      <c r="E187" s="13">
        <v>9918</v>
      </c>
      <c r="F187" s="13"/>
      <c r="G187" s="13"/>
      <c r="H187" s="13"/>
      <c r="I187" s="1" t="s">
        <v>13</v>
      </c>
    </row>
    <row r="188" spans="2:9">
      <c r="B188" s="1" t="s">
        <v>272</v>
      </c>
      <c r="C188" s="1" t="s">
        <v>270</v>
      </c>
      <c r="D188" s="13">
        <v>9867</v>
      </c>
      <c r="E188" s="13"/>
      <c r="F188" s="13"/>
      <c r="G188" s="13"/>
      <c r="H188" s="13">
        <f>E186-D188</f>
        <v>43</v>
      </c>
      <c r="I188" s="1"/>
    </row>
    <row r="189" spans="2:9">
      <c r="B189" s="13"/>
      <c r="C189" s="13"/>
      <c r="D189" s="13">
        <v>9852</v>
      </c>
      <c r="E189" s="13"/>
      <c r="F189" s="13"/>
      <c r="G189" s="13"/>
      <c r="H189" s="13">
        <f>E187-D189</f>
        <v>66</v>
      </c>
      <c r="I189" s="1"/>
    </row>
    <row r="190" spans="2:9">
      <c r="B190" s="13"/>
      <c r="C190" s="13"/>
      <c r="D190" s="13">
        <v>9813</v>
      </c>
      <c r="E190" s="13">
        <v>9837</v>
      </c>
      <c r="F190" s="13"/>
      <c r="G190" s="13"/>
      <c r="H190" s="13">
        <f>E190-D190</f>
        <v>24</v>
      </c>
      <c r="I190" s="13"/>
    </row>
    <row r="191" spans="2:9">
      <c r="B191" s="13"/>
      <c r="C191" s="13"/>
      <c r="D191" s="13">
        <v>9829</v>
      </c>
      <c r="E191" s="13">
        <v>9857</v>
      </c>
      <c r="F191" s="13"/>
      <c r="G191" s="13"/>
      <c r="H191" s="13">
        <f>E191-D191</f>
        <v>28</v>
      </c>
      <c r="I191" s="13"/>
    </row>
    <row r="192" spans="2:9">
      <c r="B192" s="13"/>
      <c r="C192" s="13"/>
      <c r="D192" s="13">
        <v>9785</v>
      </c>
      <c r="E192" s="13">
        <v>9805</v>
      </c>
      <c r="F192" s="13"/>
      <c r="G192" s="13"/>
      <c r="H192" s="13">
        <f>E192-D192</f>
        <v>20</v>
      </c>
      <c r="I192" s="13"/>
    </row>
    <row r="193" spans="2:9">
      <c r="B193" s="13"/>
      <c r="C193" s="13"/>
      <c r="D193" s="13"/>
      <c r="E193" s="13">
        <v>9795</v>
      </c>
      <c r="F193" s="13"/>
      <c r="G193" s="13">
        <v>9805</v>
      </c>
      <c r="H193" s="13">
        <f>E193-G193</f>
        <v>-10</v>
      </c>
      <c r="I193" s="13"/>
    </row>
    <row r="194" spans="2:9">
      <c r="B194" s="1" t="s">
        <v>278</v>
      </c>
      <c r="C194" s="1" t="s">
        <v>270</v>
      </c>
      <c r="D194" s="13"/>
      <c r="E194" s="13">
        <v>9862</v>
      </c>
      <c r="F194" s="13"/>
      <c r="G194" s="13">
        <v>9904</v>
      </c>
      <c r="H194" s="13">
        <f>E194-G194</f>
        <v>-42</v>
      </c>
      <c r="I194" s="13"/>
    </row>
    <row r="195" spans="2:9">
      <c r="B195" s="13"/>
      <c r="C195" s="13"/>
      <c r="D195" s="13"/>
      <c r="E195" s="13">
        <v>9888</v>
      </c>
      <c r="F195" s="13"/>
      <c r="G195" s="13">
        <v>9904</v>
      </c>
      <c r="H195" s="13">
        <f>E195-G195</f>
        <v>-16</v>
      </c>
      <c r="I195" s="13"/>
    </row>
    <row r="196" spans="2:9">
      <c r="B196" s="13"/>
      <c r="C196" s="13"/>
      <c r="D196" s="13"/>
      <c r="E196" s="13">
        <v>9898</v>
      </c>
      <c r="F196" s="13"/>
      <c r="G196" s="13">
        <v>9904</v>
      </c>
      <c r="H196" s="13">
        <f>E196-G196</f>
        <v>-6</v>
      </c>
      <c r="I196" s="13"/>
    </row>
    <row r="197" spans="2:9">
      <c r="B197" s="13"/>
      <c r="C197" s="1" t="s">
        <v>279</v>
      </c>
      <c r="D197" s="13">
        <v>9907</v>
      </c>
      <c r="E197" s="13">
        <v>9937</v>
      </c>
      <c r="F197" s="13"/>
      <c r="G197" s="13"/>
      <c r="H197" s="13">
        <f>E197-D197</f>
        <v>30</v>
      </c>
      <c r="I197" s="1"/>
    </row>
    <row r="198" spans="2:9">
      <c r="B198" s="13"/>
      <c r="C198" s="1"/>
      <c r="D198" s="13">
        <v>9889</v>
      </c>
      <c r="E198" s="13">
        <v>9911</v>
      </c>
      <c r="F198" s="13"/>
      <c r="G198" s="13"/>
      <c r="H198" s="13">
        <f>E198-D198</f>
        <v>22</v>
      </c>
      <c r="I198" s="1" t="s">
        <v>13</v>
      </c>
    </row>
    <row r="199" spans="2:9">
      <c r="B199" s="13"/>
      <c r="C199" s="1"/>
      <c r="D199" s="13">
        <v>9920</v>
      </c>
      <c r="E199" s="13"/>
      <c r="F199" s="13"/>
      <c r="G199" s="13">
        <v>9915</v>
      </c>
      <c r="H199" s="13">
        <f>G199-D199</f>
        <v>-5</v>
      </c>
      <c r="I199" s="1"/>
    </row>
    <row r="200" spans="2:9">
      <c r="B200" s="13"/>
      <c r="C200" s="1"/>
      <c r="D200" s="13"/>
      <c r="E200" s="13"/>
      <c r="F200" s="118" t="s">
        <v>44</v>
      </c>
      <c r="G200" s="118"/>
      <c r="H200" s="5">
        <f>SUM(H142:H199)</f>
        <v>1228.3999999999996</v>
      </c>
      <c r="I200" s="5">
        <f>H200*75</f>
        <v>92129.999999999971</v>
      </c>
    </row>
    <row r="203" spans="2:9">
      <c r="B203" s="5" t="s">
        <v>292</v>
      </c>
      <c r="C203" s="13">
        <v>2017</v>
      </c>
      <c r="D203" s="13"/>
      <c r="E203" s="13"/>
      <c r="F203" s="13"/>
      <c r="G203" s="13"/>
      <c r="H203" s="13"/>
      <c r="I203" s="13"/>
    </row>
    <row r="204" spans="2:9">
      <c r="B204" s="11"/>
      <c r="C204" s="11"/>
      <c r="D204" s="11"/>
      <c r="E204" s="11"/>
      <c r="F204" s="11"/>
      <c r="G204" s="11"/>
      <c r="H204" s="11" t="s">
        <v>4</v>
      </c>
      <c r="I204" s="11"/>
    </row>
    <row r="205" spans="2:9">
      <c r="B205" s="12" t="s">
        <v>0</v>
      </c>
      <c r="C205" s="12" t="s">
        <v>5</v>
      </c>
      <c r="D205" s="12" t="s">
        <v>2</v>
      </c>
      <c r="E205" s="12" t="s">
        <v>6</v>
      </c>
      <c r="F205" s="12" t="s">
        <v>3</v>
      </c>
      <c r="G205" s="12" t="s">
        <v>7</v>
      </c>
      <c r="H205" s="12" t="s">
        <v>8</v>
      </c>
      <c r="I205" s="12" t="s">
        <v>9</v>
      </c>
    </row>
    <row r="206" spans="2:9">
      <c r="B206" s="1" t="s">
        <v>289</v>
      </c>
      <c r="C206" s="1" t="s">
        <v>279</v>
      </c>
      <c r="D206" s="13">
        <v>9958</v>
      </c>
      <c r="E206" s="13"/>
      <c r="F206" s="13">
        <v>9973</v>
      </c>
      <c r="G206" s="13"/>
      <c r="H206" s="13">
        <f>F206-D206</f>
        <v>15</v>
      </c>
      <c r="I206" s="13"/>
    </row>
    <row r="207" spans="2:9">
      <c r="B207" s="13"/>
      <c r="C207" s="13"/>
      <c r="D207" s="13">
        <v>9958</v>
      </c>
      <c r="E207" s="13"/>
      <c r="F207" s="13">
        <v>9980</v>
      </c>
      <c r="G207" s="13"/>
      <c r="H207" s="13">
        <f>F207-D207</f>
        <v>22</v>
      </c>
      <c r="I207" s="13"/>
    </row>
    <row r="208" spans="2:9">
      <c r="B208" s="1" t="s">
        <v>289</v>
      </c>
      <c r="C208" s="13"/>
      <c r="D208" s="13"/>
      <c r="E208" s="13">
        <v>9992</v>
      </c>
      <c r="F208" s="13"/>
      <c r="G208" s="13"/>
      <c r="H208" s="13"/>
      <c r="I208" s="1" t="s">
        <v>13</v>
      </c>
    </row>
    <row r="209" spans="2:9">
      <c r="B209" s="1"/>
      <c r="C209" s="13"/>
      <c r="D209" s="13">
        <v>9947</v>
      </c>
      <c r="E209" s="13"/>
      <c r="F209" s="13"/>
      <c r="G209" s="13"/>
      <c r="H209" s="13">
        <f>E208-D209</f>
        <v>45</v>
      </c>
      <c r="I209" s="1"/>
    </row>
    <row r="210" spans="2:9">
      <c r="B210" s="1" t="s">
        <v>289</v>
      </c>
      <c r="C210" s="13"/>
      <c r="D210" s="13"/>
      <c r="E210" s="13">
        <v>10006</v>
      </c>
      <c r="F210" s="13"/>
      <c r="G210" s="13"/>
      <c r="H210" s="13"/>
      <c r="I210" s="1" t="s">
        <v>13</v>
      </c>
    </row>
    <row r="211" spans="2:9">
      <c r="B211" s="1" t="s">
        <v>295</v>
      </c>
      <c r="C211" s="13"/>
      <c r="D211" s="13">
        <v>9980</v>
      </c>
      <c r="E211" s="13"/>
      <c r="F211" s="13"/>
      <c r="G211" s="13"/>
      <c r="H211" s="13">
        <f>E210-D211</f>
        <v>26</v>
      </c>
      <c r="I211" s="1"/>
    </row>
    <row r="212" spans="2:9">
      <c r="B212" s="1" t="s">
        <v>289</v>
      </c>
      <c r="C212" s="13"/>
      <c r="D212" s="13"/>
      <c r="E212" s="13">
        <v>10015</v>
      </c>
      <c r="F212" s="13"/>
      <c r="G212" s="13"/>
      <c r="H212" s="13"/>
      <c r="I212" s="1" t="s">
        <v>13</v>
      </c>
    </row>
    <row r="213" spans="2:9">
      <c r="B213" s="1"/>
      <c r="C213" s="13"/>
      <c r="D213" s="13">
        <v>9965</v>
      </c>
      <c r="E213" s="13"/>
      <c r="F213" s="13"/>
      <c r="G213" s="13"/>
      <c r="H213" s="13">
        <f>E212-D213</f>
        <v>50</v>
      </c>
      <c r="I213" s="1"/>
    </row>
    <row r="214" spans="2:9">
      <c r="B214" s="13"/>
      <c r="C214" s="13"/>
      <c r="D214" s="13"/>
      <c r="E214" s="13"/>
      <c r="F214" s="13"/>
      <c r="G214" s="13"/>
      <c r="H214" s="13"/>
      <c r="I214" s="5"/>
    </row>
    <row r="215" spans="2:9">
      <c r="B215" s="14" t="s">
        <v>295</v>
      </c>
      <c r="C215" s="13"/>
      <c r="D215" s="13"/>
      <c r="E215" s="13">
        <v>9920</v>
      </c>
      <c r="F215" s="13"/>
      <c r="G215" s="13">
        <v>9921</v>
      </c>
      <c r="H215" s="13">
        <f>E215-G215</f>
        <v>-1</v>
      </c>
      <c r="I215" s="13"/>
    </row>
    <row r="216" spans="2:9">
      <c r="B216" s="13"/>
      <c r="C216" s="13"/>
      <c r="D216" s="13"/>
      <c r="E216" s="13">
        <v>9912</v>
      </c>
      <c r="F216" s="13"/>
      <c r="G216" s="13">
        <v>9923</v>
      </c>
      <c r="H216" s="13">
        <f>E216-G216</f>
        <v>-11</v>
      </c>
      <c r="I216" s="13"/>
    </row>
    <row r="217" spans="2:9">
      <c r="B217" s="13"/>
      <c r="C217" s="13"/>
      <c r="D217" s="13"/>
      <c r="E217" s="14">
        <v>9913</v>
      </c>
      <c r="F217" s="13"/>
      <c r="G217" s="13">
        <v>9919</v>
      </c>
      <c r="H217" s="13">
        <f>E217-G217</f>
        <v>-6</v>
      </c>
      <c r="I217" s="13"/>
    </row>
    <row r="218" spans="2:9">
      <c r="B218" s="1" t="s">
        <v>297</v>
      </c>
      <c r="C218" s="13"/>
      <c r="D218" s="13">
        <v>9935</v>
      </c>
      <c r="E218" s="14">
        <v>9950</v>
      </c>
      <c r="F218" s="13"/>
      <c r="G218" s="13"/>
      <c r="H218" s="13">
        <f>E218-D218</f>
        <v>15</v>
      </c>
      <c r="I218" s="13"/>
    </row>
    <row r="219" spans="2:9">
      <c r="B219" s="13"/>
      <c r="C219" s="13"/>
      <c r="D219" s="13">
        <v>9918</v>
      </c>
      <c r="E219" s="14">
        <v>9965</v>
      </c>
      <c r="F219" s="13"/>
      <c r="G219" s="13"/>
      <c r="H219" s="13">
        <f>E219-D219</f>
        <v>47</v>
      </c>
      <c r="I219" s="13"/>
    </row>
    <row r="220" spans="2:9">
      <c r="B220" s="13"/>
      <c r="C220" s="13"/>
      <c r="D220" s="13">
        <v>9967</v>
      </c>
      <c r="E220" s="14">
        <v>9977</v>
      </c>
      <c r="F220" s="13"/>
      <c r="G220" s="13"/>
      <c r="H220" s="13">
        <v>10</v>
      </c>
      <c r="I220" s="13"/>
    </row>
    <row r="221" spans="2:9">
      <c r="B221" s="13"/>
      <c r="C221" s="13"/>
      <c r="D221" s="13"/>
      <c r="E221" s="14">
        <v>9948.35</v>
      </c>
      <c r="F221" s="13"/>
      <c r="G221" s="13"/>
      <c r="H221" s="13"/>
      <c r="I221" s="1" t="s">
        <v>13</v>
      </c>
    </row>
    <row r="222" spans="2:9">
      <c r="B222" s="13"/>
      <c r="C222" s="13"/>
      <c r="D222" s="13">
        <v>9938</v>
      </c>
      <c r="E222" s="14"/>
      <c r="F222" s="13"/>
      <c r="G222" s="13"/>
      <c r="H222" s="13">
        <f>E221-D222</f>
        <v>10.350000000000364</v>
      </c>
      <c r="I222" s="1"/>
    </row>
    <row r="223" spans="2:9">
      <c r="B223" s="1" t="s">
        <v>298</v>
      </c>
      <c r="C223" s="13"/>
      <c r="D223" s="13"/>
      <c r="E223" s="14"/>
      <c r="F223" s="13"/>
      <c r="G223" s="13"/>
      <c r="H223" s="13"/>
      <c r="I223" s="1"/>
    </row>
    <row r="224" spans="2:9">
      <c r="B224" s="13"/>
      <c r="C224" s="13"/>
      <c r="D224" s="13"/>
      <c r="E224" s="14">
        <v>9920</v>
      </c>
      <c r="F224" s="13"/>
      <c r="G224" s="13">
        <v>9938</v>
      </c>
      <c r="H224" s="13"/>
      <c r="I224" s="1"/>
    </row>
    <row r="225" spans="2:9">
      <c r="B225" s="13"/>
      <c r="C225" s="13"/>
      <c r="D225" s="13">
        <v>9937</v>
      </c>
      <c r="E225" s="14">
        <v>9936</v>
      </c>
      <c r="F225" s="13"/>
      <c r="G225" s="13"/>
      <c r="H225" s="13">
        <f>E225-D225</f>
        <v>-1</v>
      </c>
      <c r="I225" s="1"/>
    </row>
    <row r="226" spans="2:9">
      <c r="B226" s="13"/>
      <c r="C226" s="13"/>
      <c r="D226" s="13"/>
      <c r="E226" s="14">
        <v>9954</v>
      </c>
      <c r="F226" s="13"/>
      <c r="G226" s="13"/>
      <c r="H226" s="13"/>
      <c r="I226" s="13" t="s">
        <v>13</v>
      </c>
    </row>
    <row r="227" spans="2:9">
      <c r="B227" s="1" t="s">
        <v>303</v>
      </c>
      <c r="C227" s="13"/>
      <c r="D227" s="13">
        <v>9925</v>
      </c>
      <c r="E227" s="14"/>
      <c r="F227" s="13"/>
      <c r="G227" s="13"/>
      <c r="H227" s="13">
        <f>E226-D227</f>
        <v>29</v>
      </c>
      <c r="I227" s="1"/>
    </row>
    <row r="228" spans="2:9">
      <c r="B228" s="1" t="s">
        <v>301</v>
      </c>
      <c r="C228" s="1" t="s">
        <v>279</v>
      </c>
      <c r="D228" s="13">
        <v>9949</v>
      </c>
      <c r="E228" s="14">
        <v>9966</v>
      </c>
      <c r="F228" s="13"/>
      <c r="G228" s="13"/>
      <c r="H228" s="13">
        <f t="shared" ref="H228:H235" si="0">E228-D228</f>
        <v>17</v>
      </c>
      <c r="I228" s="1"/>
    </row>
    <row r="229" spans="2:9">
      <c r="B229" s="13"/>
      <c r="C229" s="13"/>
      <c r="D229" s="13">
        <v>9948.5</v>
      </c>
      <c r="E229" s="14">
        <v>9965</v>
      </c>
      <c r="F229" s="13"/>
      <c r="G229" s="13"/>
      <c r="H229" s="13">
        <f t="shared" si="0"/>
        <v>16.5</v>
      </c>
      <c r="I229" s="1"/>
    </row>
    <row r="230" spans="2:9">
      <c r="B230" s="13"/>
      <c r="C230" s="13"/>
      <c r="D230" s="13">
        <v>9950</v>
      </c>
      <c r="E230" s="14">
        <v>9965</v>
      </c>
      <c r="F230" s="13"/>
      <c r="G230" s="13"/>
      <c r="H230" s="13">
        <f t="shared" si="0"/>
        <v>15</v>
      </c>
      <c r="I230" s="1"/>
    </row>
    <row r="231" spans="2:9">
      <c r="B231" s="1" t="s">
        <v>303</v>
      </c>
      <c r="C231" s="1" t="s">
        <v>279</v>
      </c>
      <c r="D231" s="13">
        <v>9925</v>
      </c>
      <c r="E231" s="14">
        <v>9973</v>
      </c>
      <c r="F231" s="13"/>
      <c r="G231" s="13"/>
      <c r="H231" s="13">
        <f t="shared" si="0"/>
        <v>48</v>
      </c>
      <c r="I231" s="1"/>
    </row>
    <row r="232" spans="2:9">
      <c r="B232" s="13"/>
      <c r="C232" s="13"/>
      <c r="D232" s="13">
        <v>9927</v>
      </c>
      <c r="E232" s="14">
        <v>9958</v>
      </c>
      <c r="F232" s="13"/>
      <c r="G232" s="13"/>
      <c r="H232" s="13">
        <f t="shared" si="0"/>
        <v>31</v>
      </c>
      <c r="I232" s="1"/>
    </row>
    <row r="233" spans="2:9">
      <c r="B233" s="13"/>
      <c r="C233" s="13"/>
      <c r="D233" s="13">
        <v>9932</v>
      </c>
      <c r="E233" s="14">
        <v>9941</v>
      </c>
      <c r="F233" s="13"/>
      <c r="G233" s="13"/>
      <c r="H233" s="13">
        <f t="shared" si="0"/>
        <v>9</v>
      </c>
      <c r="I233" s="1"/>
    </row>
    <row r="234" spans="2:9">
      <c r="B234" s="1" t="s">
        <v>305</v>
      </c>
      <c r="C234" s="1" t="s">
        <v>279</v>
      </c>
      <c r="D234" s="13">
        <v>10003</v>
      </c>
      <c r="E234" s="14">
        <v>10004</v>
      </c>
      <c r="F234" s="13"/>
      <c r="G234" s="13"/>
      <c r="H234" s="13">
        <f t="shared" si="0"/>
        <v>1</v>
      </c>
      <c r="I234" s="1"/>
    </row>
    <row r="235" spans="2:9">
      <c r="B235" s="13"/>
      <c r="C235" s="13"/>
      <c r="D235" s="13">
        <v>10024</v>
      </c>
      <c r="E235" s="14">
        <v>10030</v>
      </c>
      <c r="F235" s="13"/>
      <c r="G235" s="13"/>
      <c r="H235" s="13">
        <f t="shared" si="0"/>
        <v>6</v>
      </c>
      <c r="I235" s="5"/>
    </row>
    <row r="236" spans="2:9">
      <c r="B236" s="13"/>
      <c r="C236" s="13"/>
      <c r="D236" s="13"/>
      <c r="E236" s="14">
        <v>10047</v>
      </c>
      <c r="F236" s="13"/>
      <c r="G236" s="13"/>
      <c r="H236" s="13"/>
      <c r="I236" s="13" t="s">
        <v>13</v>
      </c>
    </row>
    <row r="237" spans="2:9">
      <c r="B237" s="1" t="s">
        <v>306</v>
      </c>
      <c r="D237" s="13"/>
      <c r="E237" s="25"/>
      <c r="F237" s="13"/>
      <c r="G237" s="13">
        <v>10047</v>
      </c>
      <c r="H237" s="13">
        <v>0</v>
      </c>
      <c r="I237" s="5"/>
    </row>
    <row r="238" spans="2:9">
      <c r="B238" s="13"/>
      <c r="C238" s="13"/>
      <c r="D238" s="13">
        <v>10047</v>
      </c>
      <c r="E238" s="14">
        <v>10069</v>
      </c>
      <c r="F238" s="13"/>
      <c r="G238" s="13"/>
      <c r="H238" s="13">
        <f>E238-D238</f>
        <v>22</v>
      </c>
      <c r="I238" s="5"/>
    </row>
    <row r="239" spans="2:9">
      <c r="B239" s="13"/>
      <c r="C239" s="13"/>
      <c r="D239" s="13"/>
      <c r="E239" s="14">
        <v>10066</v>
      </c>
      <c r="F239" s="13"/>
      <c r="G239" s="13">
        <v>10109</v>
      </c>
      <c r="H239" s="13">
        <f>E239-G239</f>
        <v>-43</v>
      </c>
      <c r="I239" s="5"/>
    </row>
    <row r="240" spans="2:9">
      <c r="B240" s="1" t="s">
        <v>306</v>
      </c>
      <c r="C240" s="13"/>
      <c r="D240" s="13"/>
      <c r="E240" s="14">
        <v>10080</v>
      </c>
      <c r="F240" s="13"/>
      <c r="G240" s="13"/>
      <c r="H240" s="13"/>
      <c r="I240" s="13" t="s">
        <v>13</v>
      </c>
    </row>
    <row r="241" spans="2:9">
      <c r="B241" s="1" t="s">
        <v>307</v>
      </c>
      <c r="C241" s="1" t="s">
        <v>279</v>
      </c>
      <c r="D241" s="13"/>
      <c r="E241" s="14"/>
      <c r="F241" s="13"/>
      <c r="G241" s="13">
        <v>10130</v>
      </c>
      <c r="H241" s="13">
        <f>E240-G241</f>
        <v>-50</v>
      </c>
      <c r="I241" s="1"/>
    </row>
    <row r="242" spans="2:9">
      <c r="B242" s="13"/>
      <c r="C242" s="13"/>
      <c r="D242" s="13"/>
      <c r="E242" s="14">
        <v>10124</v>
      </c>
      <c r="F242" s="13"/>
      <c r="G242" s="13">
        <v>10131</v>
      </c>
      <c r="H242" s="13">
        <f>E242-G242</f>
        <v>-7</v>
      </c>
      <c r="I242" s="1"/>
    </row>
    <row r="243" spans="2:9">
      <c r="B243" s="13"/>
      <c r="C243" s="13"/>
      <c r="D243" s="13">
        <v>10131</v>
      </c>
      <c r="E243" s="14"/>
      <c r="F243" s="13"/>
      <c r="G243" s="13">
        <v>10121</v>
      </c>
      <c r="H243" s="13">
        <f>G243-D243</f>
        <v>-10</v>
      </c>
      <c r="I243" s="1"/>
    </row>
    <row r="244" spans="2:9">
      <c r="B244" s="13"/>
      <c r="C244" s="13"/>
      <c r="D244" s="13">
        <v>10080</v>
      </c>
      <c r="E244" s="14">
        <v>10121</v>
      </c>
      <c r="F244" s="13"/>
      <c r="G244" s="13"/>
      <c r="H244" s="13">
        <f>E244-D244</f>
        <v>41</v>
      </c>
      <c r="I244" s="1"/>
    </row>
    <row r="245" spans="2:9">
      <c r="B245" s="13" t="s">
        <v>307</v>
      </c>
      <c r="C245" s="13" t="s">
        <v>279</v>
      </c>
      <c r="D245" s="13"/>
      <c r="E245" s="14">
        <v>10096</v>
      </c>
      <c r="F245" s="13"/>
      <c r="G245" s="13"/>
      <c r="H245" s="13"/>
      <c r="I245" s="13" t="s">
        <v>13</v>
      </c>
    </row>
    <row r="246" spans="2:9">
      <c r="B246" s="13" t="s">
        <v>308</v>
      </c>
      <c r="C246" s="5"/>
      <c r="D246" s="13"/>
      <c r="E246" s="14"/>
      <c r="F246" s="13"/>
      <c r="G246" s="13">
        <v>10105</v>
      </c>
      <c r="H246" s="13"/>
      <c r="I246" s="5"/>
    </row>
    <row r="247" spans="2:9">
      <c r="B247" s="13" t="s">
        <v>308</v>
      </c>
      <c r="C247" s="13" t="s">
        <v>279</v>
      </c>
      <c r="D247" s="13">
        <v>10105</v>
      </c>
      <c r="E247" s="14"/>
      <c r="F247" s="13">
        <v>10133</v>
      </c>
      <c r="G247" s="13"/>
      <c r="H247" s="13">
        <v>28</v>
      </c>
      <c r="I247" s="5"/>
    </row>
    <row r="248" spans="2:9">
      <c r="B248" s="5"/>
      <c r="C248" s="5"/>
      <c r="D248" s="13">
        <v>10115</v>
      </c>
      <c r="E248" s="14"/>
      <c r="F248" s="13"/>
      <c r="G248" s="13">
        <v>10105</v>
      </c>
      <c r="H248" s="13">
        <f>G248-D248</f>
        <v>-10</v>
      </c>
      <c r="I248" s="5"/>
    </row>
    <row r="249" spans="2:9">
      <c r="B249" s="5"/>
      <c r="C249" s="5"/>
      <c r="D249" s="13"/>
      <c r="E249" s="14">
        <v>10100</v>
      </c>
      <c r="F249" s="13"/>
      <c r="G249" s="13">
        <v>10112</v>
      </c>
      <c r="H249" s="13">
        <f>E249-G249</f>
        <v>-12</v>
      </c>
      <c r="I249" s="5"/>
    </row>
    <row r="250" spans="2:9">
      <c r="B250" s="13" t="s">
        <v>308</v>
      </c>
      <c r="C250" s="13"/>
      <c r="D250" s="13">
        <v>10100</v>
      </c>
      <c r="E250" s="14"/>
      <c r="F250" s="13"/>
      <c r="G250" s="13"/>
      <c r="H250" s="13"/>
      <c r="I250" s="13" t="s">
        <v>13</v>
      </c>
    </row>
    <row r="251" spans="2:9">
      <c r="B251" s="13" t="s">
        <v>311</v>
      </c>
      <c r="C251" s="13"/>
      <c r="D251" s="13"/>
      <c r="E251" s="14"/>
      <c r="F251" s="13"/>
      <c r="G251" s="13">
        <v>10080</v>
      </c>
      <c r="H251" s="13">
        <f>G251-D250</f>
        <v>-20</v>
      </c>
      <c r="I251" s="13"/>
    </row>
    <row r="252" spans="2:9">
      <c r="B252" s="5"/>
      <c r="C252" s="13" t="s">
        <v>279</v>
      </c>
      <c r="D252" s="13">
        <v>10085</v>
      </c>
      <c r="E252" s="14"/>
      <c r="F252" s="13"/>
      <c r="G252" s="13"/>
      <c r="H252" s="13"/>
      <c r="I252" s="5"/>
    </row>
    <row r="253" spans="2:9">
      <c r="B253" s="5"/>
      <c r="C253" s="5"/>
      <c r="D253" s="13"/>
      <c r="E253" s="14"/>
      <c r="F253" s="13"/>
      <c r="G253" s="13">
        <v>10080</v>
      </c>
      <c r="H253" s="13">
        <f>G253-D252</f>
        <v>-5</v>
      </c>
      <c r="I253" s="5"/>
    </row>
    <row r="254" spans="2:9">
      <c r="B254" s="5"/>
      <c r="C254" s="5"/>
      <c r="D254" s="13">
        <v>10070</v>
      </c>
      <c r="E254" s="14"/>
      <c r="F254" s="13"/>
      <c r="G254" s="13">
        <v>10070</v>
      </c>
      <c r="H254" s="13">
        <v>0</v>
      </c>
      <c r="I254" s="5"/>
    </row>
    <row r="255" spans="2:9">
      <c r="B255" s="5"/>
      <c r="C255" s="5"/>
      <c r="D255" s="13"/>
      <c r="E255" s="14">
        <v>10070</v>
      </c>
      <c r="F255" s="13"/>
      <c r="G255" s="13">
        <v>10090</v>
      </c>
      <c r="H255" s="13">
        <f>E255-G255</f>
        <v>-20</v>
      </c>
      <c r="I255" s="5"/>
    </row>
    <row r="256" spans="2:9">
      <c r="B256" s="13" t="s">
        <v>311</v>
      </c>
      <c r="C256" s="13" t="s">
        <v>279</v>
      </c>
      <c r="D256" s="13">
        <v>10097</v>
      </c>
      <c r="E256" s="14"/>
      <c r="F256" s="13"/>
      <c r="G256" s="13"/>
      <c r="H256" s="13"/>
      <c r="I256" s="13" t="s">
        <v>13</v>
      </c>
    </row>
    <row r="257" spans="2:9">
      <c r="B257" s="13" t="s">
        <v>314</v>
      </c>
      <c r="C257" s="13"/>
      <c r="D257" s="13"/>
      <c r="E257" s="14"/>
      <c r="F257" s="13">
        <v>10184</v>
      </c>
      <c r="G257" s="13"/>
      <c r="H257" s="13">
        <f>F257-D256</f>
        <v>87</v>
      </c>
      <c r="I257" s="13"/>
    </row>
    <row r="258" spans="2:9">
      <c r="B258" s="1" t="s">
        <v>315</v>
      </c>
      <c r="C258" s="1" t="s">
        <v>279</v>
      </c>
      <c r="D258" s="13"/>
      <c r="E258" s="14">
        <v>10155</v>
      </c>
      <c r="F258" s="13"/>
      <c r="G258" s="13">
        <v>10160</v>
      </c>
      <c r="H258" s="13">
        <f>E258-G258</f>
        <v>-5</v>
      </c>
      <c r="I258" s="13"/>
    </row>
    <row r="259" spans="2:9">
      <c r="B259" s="1" t="s">
        <v>315</v>
      </c>
      <c r="C259" s="1" t="s">
        <v>279</v>
      </c>
      <c r="D259" s="13">
        <v>10161</v>
      </c>
      <c r="E259" s="14"/>
      <c r="F259" s="13">
        <v>10173</v>
      </c>
      <c r="G259" s="13"/>
      <c r="H259" s="13">
        <f>F259-D259</f>
        <v>12</v>
      </c>
      <c r="I259" s="13"/>
    </row>
    <row r="260" spans="2:9">
      <c r="B260" s="1" t="s">
        <v>317</v>
      </c>
      <c r="C260" s="1" t="s">
        <v>279</v>
      </c>
      <c r="D260" s="13">
        <v>10177</v>
      </c>
      <c r="E260" s="14"/>
      <c r="F260" s="13">
        <v>10173</v>
      </c>
      <c r="G260" s="13"/>
      <c r="H260" s="13">
        <f>F260-D260</f>
        <v>-4</v>
      </c>
      <c r="I260" s="13"/>
    </row>
    <row r="261" spans="2:9">
      <c r="B261" s="1"/>
      <c r="C261" s="1" t="s">
        <v>279</v>
      </c>
      <c r="D261" s="13">
        <v>10160</v>
      </c>
      <c r="E261" s="14"/>
      <c r="F261" s="13">
        <v>10175</v>
      </c>
      <c r="G261" s="13"/>
      <c r="H261" s="13">
        <f>F261-D261</f>
        <v>15</v>
      </c>
      <c r="I261" s="13"/>
    </row>
    <row r="262" spans="2:9">
      <c r="B262" s="1" t="s">
        <v>318</v>
      </c>
      <c r="C262" s="1" t="s">
        <v>279</v>
      </c>
      <c r="D262" s="13">
        <v>10168</v>
      </c>
      <c r="E262" s="14"/>
      <c r="F262" s="13"/>
      <c r="G262" s="13">
        <v>10153</v>
      </c>
      <c r="H262" s="13">
        <f>G262-D262</f>
        <v>-15</v>
      </c>
      <c r="I262" s="13"/>
    </row>
    <row r="263" spans="2:9">
      <c r="B263" s="1"/>
      <c r="C263" s="1"/>
      <c r="D263" s="13">
        <v>10115</v>
      </c>
      <c r="E263" s="14">
        <v>10150</v>
      </c>
      <c r="F263" s="13"/>
      <c r="G263" s="13"/>
      <c r="H263" s="13">
        <f>E263-D263</f>
        <v>35</v>
      </c>
      <c r="I263" s="13"/>
    </row>
    <row r="264" spans="2:9">
      <c r="B264" s="1"/>
      <c r="C264" s="1"/>
      <c r="D264" s="13">
        <v>10122</v>
      </c>
      <c r="E264" s="14"/>
      <c r="F264" s="13"/>
      <c r="G264" s="13">
        <v>10117</v>
      </c>
      <c r="H264" s="13">
        <f>G264-D264</f>
        <v>-5</v>
      </c>
      <c r="I264" s="13"/>
    </row>
    <row r="265" spans="2:9">
      <c r="B265" s="1"/>
      <c r="C265" s="1"/>
      <c r="D265" s="13">
        <v>10096</v>
      </c>
      <c r="E265" s="14"/>
      <c r="F265" s="13">
        <v>10112</v>
      </c>
      <c r="G265" s="13"/>
      <c r="H265" s="13">
        <f>F265-D265</f>
        <v>16</v>
      </c>
      <c r="I265" s="13"/>
    </row>
    <row r="266" spans="2:9">
      <c r="B266" s="1"/>
      <c r="C266" s="1"/>
      <c r="D266" s="13">
        <v>10080</v>
      </c>
      <c r="E266" s="14"/>
      <c r="F266" s="13">
        <v>10095</v>
      </c>
      <c r="G266" s="13"/>
      <c r="H266" s="13">
        <f>F266-D266</f>
        <v>15</v>
      </c>
      <c r="I266" s="13"/>
    </row>
    <row r="267" spans="2:9">
      <c r="B267" s="1"/>
      <c r="C267" s="1"/>
      <c r="D267" s="13">
        <v>10078</v>
      </c>
      <c r="E267" s="14"/>
      <c r="F267" s="13">
        <v>10109</v>
      </c>
      <c r="G267" s="13"/>
      <c r="H267" s="13">
        <f>F267-D267</f>
        <v>31</v>
      </c>
      <c r="I267" s="13"/>
    </row>
    <row r="268" spans="2:9">
      <c r="B268" s="1"/>
      <c r="C268" s="1"/>
      <c r="D268" s="13"/>
      <c r="E268" s="14">
        <v>10100</v>
      </c>
      <c r="F268" s="13"/>
      <c r="G268" s="13">
        <v>10108</v>
      </c>
      <c r="H268" s="13">
        <f>E268-G268</f>
        <v>-8</v>
      </c>
      <c r="I268" s="13"/>
    </row>
    <row r="269" spans="2:9">
      <c r="B269" s="1" t="s">
        <v>318</v>
      </c>
      <c r="C269" s="1"/>
      <c r="D269" s="13"/>
      <c r="E269" s="14">
        <v>10120</v>
      </c>
      <c r="F269" s="13"/>
      <c r="G269" s="13">
        <v>10131</v>
      </c>
      <c r="H269" s="13">
        <f>E269-G269</f>
        <v>-11</v>
      </c>
      <c r="I269" s="13"/>
    </row>
    <row r="270" spans="2:9">
      <c r="B270" s="1" t="s">
        <v>319</v>
      </c>
      <c r="C270" s="1" t="s">
        <v>279</v>
      </c>
      <c r="D270" s="13">
        <v>10042</v>
      </c>
      <c r="E270" s="14">
        <v>10082</v>
      </c>
      <c r="F270" s="13"/>
      <c r="G270" s="13"/>
      <c r="H270" s="13">
        <f>E270-D270</f>
        <v>40</v>
      </c>
      <c r="I270" s="13"/>
    </row>
    <row r="271" spans="2:9">
      <c r="B271" s="1"/>
      <c r="C271" s="1"/>
      <c r="D271" s="13">
        <v>10036</v>
      </c>
      <c r="E271" s="14">
        <v>10056</v>
      </c>
      <c r="F271" s="13"/>
      <c r="G271" s="13"/>
      <c r="H271" s="13">
        <f>E271-D271</f>
        <v>20</v>
      </c>
      <c r="I271" s="13"/>
    </row>
    <row r="272" spans="2:9">
      <c r="B272" s="1"/>
      <c r="C272" s="1"/>
      <c r="D272" s="13">
        <v>10022</v>
      </c>
      <c r="E272" s="14">
        <v>10038</v>
      </c>
      <c r="F272" s="13"/>
      <c r="G272" s="13"/>
      <c r="H272" s="13">
        <f>E272-D272</f>
        <v>16</v>
      </c>
      <c r="I272" s="13"/>
    </row>
    <row r="273" spans="2:9">
      <c r="B273" s="1" t="s">
        <v>323</v>
      </c>
      <c r="C273" s="92" t="s">
        <v>279</v>
      </c>
      <c r="D273" s="13">
        <v>9918</v>
      </c>
      <c r="E273" s="14"/>
      <c r="F273" s="13"/>
      <c r="G273" s="13">
        <v>9910</v>
      </c>
      <c r="H273" s="13">
        <v>-8</v>
      </c>
      <c r="I273" s="13"/>
    </row>
    <row r="274" spans="2:9">
      <c r="B274" s="1"/>
      <c r="C274" s="93"/>
      <c r="D274" s="13">
        <v>9900</v>
      </c>
      <c r="E274" s="14"/>
      <c r="F274" s="13">
        <v>9918</v>
      </c>
      <c r="G274" s="13"/>
      <c r="H274" s="13">
        <v>18</v>
      </c>
      <c r="I274" s="13"/>
    </row>
    <row r="275" spans="2:9">
      <c r="B275" s="1"/>
      <c r="C275" s="93"/>
      <c r="D275" s="13">
        <v>9900</v>
      </c>
      <c r="E275" s="14"/>
      <c r="F275" s="13"/>
      <c r="G275" s="13">
        <v>9895</v>
      </c>
      <c r="H275" s="13">
        <v>-5</v>
      </c>
      <c r="I275" s="13"/>
    </row>
    <row r="276" spans="2:9">
      <c r="B276" s="1"/>
      <c r="C276" s="93"/>
      <c r="D276" s="13">
        <v>9891</v>
      </c>
      <c r="E276" s="14"/>
      <c r="F276" s="13"/>
      <c r="G276" s="13">
        <v>9883</v>
      </c>
      <c r="H276" s="13">
        <f>G276-D276</f>
        <v>-8</v>
      </c>
      <c r="I276" s="13"/>
    </row>
    <row r="277" spans="2:9">
      <c r="B277" s="1"/>
      <c r="C277" s="94"/>
      <c r="D277" s="13"/>
      <c r="E277" s="14">
        <v>9882</v>
      </c>
      <c r="F277" s="13">
        <v>9880</v>
      </c>
      <c r="G277" s="13"/>
      <c r="H277" s="13">
        <v>2</v>
      </c>
      <c r="I277" s="13"/>
    </row>
    <row r="278" spans="2:9">
      <c r="B278" s="1" t="s">
        <v>324</v>
      </c>
      <c r="C278" s="92" t="s">
        <v>279</v>
      </c>
      <c r="D278" s="13">
        <v>9853</v>
      </c>
      <c r="E278" s="14">
        <v>9872</v>
      </c>
      <c r="F278" s="13"/>
      <c r="G278" s="13"/>
      <c r="H278" s="13">
        <f>E278-D278</f>
        <v>19</v>
      </c>
      <c r="I278" s="13"/>
    </row>
    <row r="279" spans="2:9">
      <c r="B279" s="1"/>
      <c r="C279" s="93"/>
      <c r="D279" s="13">
        <v>9849</v>
      </c>
      <c r="E279" s="14">
        <v>9849</v>
      </c>
      <c r="F279" s="13"/>
      <c r="G279" s="13"/>
      <c r="H279" s="13">
        <f>E279-D279</f>
        <v>0</v>
      </c>
      <c r="I279" s="13"/>
    </row>
    <row r="280" spans="2:9">
      <c r="B280" s="1"/>
      <c r="C280" s="93"/>
      <c r="D280" s="13">
        <v>9828</v>
      </c>
      <c r="E280" s="14">
        <v>9842</v>
      </c>
      <c r="F280" s="13"/>
      <c r="G280" s="13"/>
      <c r="H280" s="13">
        <f>E280-D280</f>
        <v>14</v>
      </c>
      <c r="I280" s="13"/>
    </row>
    <row r="281" spans="2:9">
      <c r="B281" s="1"/>
      <c r="C281" s="93"/>
      <c r="D281" s="13">
        <v>9849</v>
      </c>
      <c r="E281" s="14">
        <v>9864</v>
      </c>
      <c r="F281" s="13"/>
      <c r="G281" s="13"/>
      <c r="H281" s="13">
        <f>E281-D281</f>
        <v>15</v>
      </c>
      <c r="I281" s="13"/>
    </row>
    <row r="282" spans="2:9">
      <c r="B282" s="1"/>
      <c r="C282" s="93"/>
      <c r="D282" s="13">
        <v>9867</v>
      </c>
      <c r="E282" s="14">
        <v>9867</v>
      </c>
      <c r="F282" s="13"/>
      <c r="G282" s="13"/>
      <c r="H282" s="13">
        <f>E282-D282</f>
        <v>0</v>
      </c>
      <c r="I282" s="13"/>
    </row>
    <row r="283" spans="2:9">
      <c r="B283" s="1"/>
      <c r="C283" s="93"/>
      <c r="D283" s="13">
        <v>9869</v>
      </c>
      <c r="E283" s="14"/>
      <c r="F283" s="13">
        <v>9878</v>
      </c>
      <c r="G283" s="13"/>
      <c r="H283" s="13">
        <f>F283-D283</f>
        <v>9</v>
      </c>
      <c r="I283" s="13"/>
    </row>
    <row r="284" spans="2:9">
      <c r="B284" s="1"/>
      <c r="C284" s="93"/>
      <c r="D284" s="13">
        <v>9872.7999999999993</v>
      </c>
      <c r="E284" s="14">
        <v>9881</v>
      </c>
      <c r="F284" s="13"/>
      <c r="G284" s="13"/>
      <c r="H284" s="13">
        <f>E284-D284</f>
        <v>8.2000000000007276</v>
      </c>
      <c r="I284" s="13"/>
    </row>
    <row r="285" spans="2:9">
      <c r="B285" s="1"/>
      <c r="C285" s="94"/>
      <c r="D285" s="13">
        <v>9885</v>
      </c>
      <c r="E285" s="14">
        <v>9900</v>
      </c>
      <c r="F285" s="13"/>
      <c r="G285" s="13"/>
      <c r="H285" s="13">
        <f>E285-D285</f>
        <v>15</v>
      </c>
      <c r="I285" s="13"/>
    </row>
    <row r="286" spans="2:9">
      <c r="B286" s="1" t="s">
        <v>326</v>
      </c>
      <c r="C286" s="92" t="s">
        <v>279</v>
      </c>
      <c r="D286" s="13">
        <v>9889</v>
      </c>
      <c r="E286" s="14"/>
      <c r="F286" s="13"/>
      <c r="G286" s="13">
        <v>9871</v>
      </c>
      <c r="H286" s="13">
        <f>G286-D286</f>
        <v>-18</v>
      </c>
      <c r="I286" s="13"/>
    </row>
    <row r="287" spans="2:9">
      <c r="B287" s="1"/>
      <c r="C287" s="93"/>
      <c r="D287" s="13">
        <v>9844</v>
      </c>
      <c r="E287" s="14">
        <v>9875</v>
      </c>
      <c r="F287" s="13"/>
      <c r="G287" s="13"/>
      <c r="H287" s="13">
        <f>E287-D287</f>
        <v>31</v>
      </c>
      <c r="I287" s="13"/>
    </row>
    <row r="288" spans="2:9">
      <c r="B288" s="1"/>
      <c r="C288" s="93"/>
      <c r="D288" s="13">
        <v>9835</v>
      </c>
      <c r="E288" s="14">
        <v>9875</v>
      </c>
      <c r="F288" s="13"/>
      <c r="G288" s="13"/>
      <c r="H288" s="13">
        <f>E288-D288</f>
        <v>40</v>
      </c>
      <c r="I288" s="13"/>
    </row>
    <row r="289" spans="2:9">
      <c r="B289" s="1"/>
      <c r="C289" s="93"/>
      <c r="D289" s="13"/>
      <c r="E289" s="14">
        <v>9828</v>
      </c>
      <c r="F289" s="13"/>
      <c r="G289" s="13">
        <v>9837</v>
      </c>
      <c r="H289" s="13">
        <f>E289-G289</f>
        <v>-9</v>
      </c>
      <c r="I289" s="13"/>
    </row>
    <row r="290" spans="2:9">
      <c r="B290" s="1"/>
      <c r="C290" s="93"/>
      <c r="D290" s="13"/>
      <c r="E290" s="14">
        <v>9832.9</v>
      </c>
      <c r="F290" s="13"/>
      <c r="G290" s="13">
        <v>9837</v>
      </c>
      <c r="H290" s="13">
        <f>E290-G290</f>
        <v>-4.1000000000003638</v>
      </c>
      <c r="I290" s="13"/>
    </row>
    <row r="291" spans="2:9">
      <c r="B291" s="1"/>
      <c r="C291" s="93"/>
      <c r="D291" s="13">
        <v>9832</v>
      </c>
      <c r="E291" s="14">
        <v>9845</v>
      </c>
      <c r="F291" s="13"/>
      <c r="G291" s="13"/>
      <c r="H291" s="13">
        <f>E291-D291</f>
        <v>13</v>
      </c>
      <c r="I291" s="13"/>
    </row>
    <row r="292" spans="2:9">
      <c r="B292" s="1"/>
      <c r="C292" s="93"/>
      <c r="D292" s="13">
        <v>9817</v>
      </c>
      <c r="E292" s="14">
        <v>9835</v>
      </c>
      <c r="F292" s="13"/>
      <c r="G292" s="13"/>
      <c r="H292" s="13">
        <f>E292-D292</f>
        <v>18</v>
      </c>
      <c r="I292" s="13"/>
    </row>
    <row r="293" spans="2:9">
      <c r="B293" s="1"/>
      <c r="C293" s="94"/>
      <c r="D293" s="13">
        <v>9810</v>
      </c>
      <c r="E293" s="14">
        <v>9837</v>
      </c>
      <c r="F293" s="13"/>
      <c r="G293" s="13"/>
      <c r="H293" s="13">
        <f>E293-D293</f>
        <v>27</v>
      </c>
      <c r="I293" s="13"/>
    </row>
    <row r="294" spans="2:9">
      <c r="B294" s="1"/>
      <c r="C294" s="43"/>
      <c r="D294" s="13">
        <v>9810</v>
      </c>
      <c r="E294" s="14">
        <v>9830</v>
      </c>
      <c r="F294" s="13"/>
      <c r="G294" s="13"/>
      <c r="H294" s="13">
        <f>E294-D294</f>
        <v>20</v>
      </c>
      <c r="I294" s="13"/>
    </row>
    <row r="295" spans="2:9">
      <c r="B295" s="1" t="s">
        <v>327</v>
      </c>
      <c r="C295" s="43" t="s">
        <v>333</v>
      </c>
      <c r="D295" s="13"/>
      <c r="E295" s="14">
        <v>9742</v>
      </c>
      <c r="F295" s="13">
        <v>9760</v>
      </c>
      <c r="G295" s="13"/>
      <c r="H295" s="13">
        <f>E295-F295</f>
        <v>-18</v>
      </c>
      <c r="I295" s="13"/>
    </row>
    <row r="296" spans="2:9">
      <c r="B296" s="1"/>
      <c r="C296" s="43"/>
      <c r="D296" s="13">
        <v>9768</v>
      </c>
      <c r="E296" s="14">
        <v>9778</v>
      </c>
      <c r="F296" s="13"/>
      <c r="G296" s="13"/>
      <c r="H296" s="13">
        <f>E296-D296</f>
        <v>10</v>
      </c>
      <c r="I296" s="13"/>
    </row>
    <row r="297" spans="2:9">
      <c r="B297" s="1"/>
      <c r="C297" s="43"/>
      <c r="D297" s="13">
        <v>9778</v>
      </c>
      <c r="E297" s="14">
        <v>9790</v>
      </c>
      <c r="F297" s="13"/>
      <c r="G297" s="13"/>
      <c r="H297" s="13">
        <f>E297-D297</f>
        <v>12</v>
      </c>
      <c r="I297" s="13"/>
    </row>
    <row r="298" spans="2:9">
      <c r="B298" s="1"/>
      <c r="C298" s="43"/>
      <c r="D298" s="13">
        <v>9740</v>
      </c>
      <c r="E298" s="14">
        <v>9787</v>
      </c>
      <c r="F298" s="13"/>
      <c r="G298" s="13"/>
      <c r="H298" s="13">
        <f>E298-D298</f>
        <v>47</v>
      </c>
      <c r="I298" s="13"/>
    </row>
    <row r="299" spans="2:9">
      <c r="B299" s="1"/>
      <c r="C299" s="43"/>
      <c r="D299" s="13">
        <v>9778</v>
      </c>
      <c r="E299" s="14">
        <v>9806</v>
      </c>
      <c r="F299" s="13"/>
      <c r="G299" s="13"/>
      <c r="H299" s="13">
        <f>E299-D299</f>
        <v>28</v>
      </c>
      <c r="I299" s="13"/>
    </row>
    <row r="300" spans="2:9">
      <c r="B300" s="1" t="s">
        <v>329</v>
      </c>
      <c r="C300" s="43" t="s">
        <v>333</v>
      </c>
      <c r="D300" s="13">
        <v>9800</v>
      </c>
      <c r="E300" s="14"/>
      <c r="F300" s="13">
        <v>9849</v>
      </c>
      <c r="G300" s="13"/>
      <c r="H300" s="13">
        <f>F300-D300</f>
        <v>49</v>
      </c>
      <c r="I300" s="13"/>
    </row>
    <row r="301" spans="2:9">
      <c r="B301" s="1"/>
      <c r="C301" s="43"/>
      <c r="D301" s="13">
        <v>9828</v>
      </c>
      <c r="E301" s="14"/>
      <c r="F301" s="13">
        <v>9865</v>
      </c>
      <c r="G301" s="13"/>
      <c r="H301" s="13">
        <f>F301-D301</f>
        <v>37</v>
      </c>
      <c r="I301" s="13"/>
    </row>
    <row r="302" spans="2:9">
      <c r="B302" s="1"/>
      <c r="C302" s="43"/>
      <c r="D302" s="13">
        <v>9861</v>
      </c>
      <c r="E302" s="14"/>
      <c r="F302" s="13">
        <v>9880</v>
      </c>
      <c r="G302" s="13"/>
      <c r="H302" s="13">
        <f>F302-D302</f>
        <v>19</v>
      </c>
      <c r="I302" s="13"/>
    </row>
    <row r="303" spans="2:9">
      <c r="B303" s="1"/>
      <c r="C303" s="43"/>
      <c r="D303" s="13">
        <v>9864</v>
      </c>
      <c r="E303" s="14"/>
      <c r="F303" s="13"/>
      <c r="G303" s="13">
        <v>9845</v>
      </c>
      <c r="H303" s="13">
        <f>G303-D303</f>
        <v>-19</v>
      </c>
      <c r="I303" s="13"/>
    </row>
    <row r="304" spans="2:9">
      <c r="B304" s="1"/>
      <c r="C304" s="43"/>
      <c r="D304" s="13">
        <v>9807</v>
      </c>
      <c r="E304" s="14">
        <v>9821</v>
      </c>
      <c r="F304" s="13"/>
      <c r="G304" s="13"/>
      <c r="H304" s="13">
        <f>E304-D304</f>
        <v>14</v>
      </c>
      <c r="I304" s="13"/>
    </row>
    <row r="305" spans="2:9">
      <c r="B305" s="1"/>
      <c r="C305" s="43"/>
      <c r="D305" s="13">
        <v>9807</v>
      </c>
      <c r="E305" s="14">
        <v>9835</v>
      </c>
      <c r="F305" s="13"/>
      <c r="G305" s="13"/>
      <c r="H305" s="13">
        <f>E305-D305</f>
        <v>28</v>
      </c>
      <c r="I305" s="13"/>
    </row>
    <row r="306" spans="2:9">
      <c r="B306" s="13"/>
      <c r="C306" s="13"/>
      <c r="D306" s="13"/>
      <c r="E306" s="14"/>
      <c r="F306" s="118" t="s">
        <v>44</v>
      </c>
      <c r="G306" s="118"/>
      <c r="H306" s="5">
        <f>SUM(H206:H305)</f>
        <v>950.95000000000073</v>
      </c>
      <c r="I306" s="5">
        <f>H306*75</f>
        <v>71321.250000000058</v>
      </c>
    </row>
    <row r="309" spans="2:9">
      <c r="B309" s="5" t="s">
        <v>334</v>
      </c>
      <c r="C309" s="13">
        <v>2017</v>
      </c>
      <c r="D309" s="13"/>
      <c r="E309" s="13"/>
      <c r="F309" s="13"/>
      <c r="G309" s="13"/>
      <c r="H309" s="13"/>
      <c r="I309" s="13"/>
    </row>
    <row r="310" spans="2:9">
      <c r="B310" s="11"/>
      <c r="C310" s="11"/>
      <c r="D310" s="11"/>
      <c r="E310" s="11"/>
      <c r="F310" s="11"/>
      <c r="G310" s="11"/>
      <c r="H310" s="11" t="s">
        <v>4</v>
      </c>
      <c r="I310" s="11"/>
    </row>
    <row r="311" spans="2:9">
      <c r="B311" s="12" t="s">
        <v>0</v>
      </c>
      <c r="C311" s="12" t="s">
        <v>5</v>
      </c>
      <c r="D311" s="12" t="s">
        <v>2</v>
      </c>
      <c r="E311" s="12" t="s">
        <v>6</v>
      </c>
      <c r="F311" s="12" t="s">
        <v>3</v>
      </c>
      <c r="G311" s="12" t="s">
        <v>7</v>
      </c>
      <c r="H311" s="12" t="s">
        <v>8</v>
      </c>
      <c r="I311" s="12" t="s">
        <v>9</v>
      </c>
    </row>
    <row r="312" spans="2:9">
      <c r="B312" s="1" t="s">
        <v>335</v>
      </c>
      <c r="C312" s="1" t="s">
        <v>333</v>
      </c>
      <c r="D312" s="13">
        <v>9867</v>
      </c>
      <c r="E312" s="13"/>
      <c r="F312" s="13"/>
      <c r="G312" s="13">
        <v>9860</v>
      </c>
      <c r="H312" s="13">
        <f>G312-D312</f>
        <v>-7</v>
      </c>
      <c r="I312" s="13"/>
    </row>
    <row r="313" spans="2:9">
      <c r="B313" s="13"/>
      <c r="C313" s="13"/>
      <c r="D313" s="13">
        <v>9845</v>
      </c>
      <c r="E313" s="13">
        <v>9860</v>
      </c>
      <c r="F313" s="13"/>
      <c r="G313" s="13"/>
      <c r="H313" s="13">
        <f>E313-D313</f>
        <v>15</v>
      </c>
      <c r="I313" s="13"/>
    </row>
    <row r="314" spans="2:9">
      <c r="B314" s="13"/>
      <c r="C314" s="13"/>
      <c r="D314" s="13">
        <v>9840</v>
      </c>
      <c r="E314" s="13">
        <v>9863</v>
      </c>
      <c r="F314" s="13"/>
      <c r="G314" s="13"/>
      <c r="H314" s="13">
        <f>E314-D314</f>
        <v>23</v>
      </c>
      <c r="I314" s="13"/>
    </row>
    <row r="315" spans="2:9">
      <c r="B315" s="13"/>
      <c r="C315" s="13"/>
      <c r="D315" s="14"/>
      <c r="E315" s="13">
        <v>9850</v>
      </c>
      <c r="F315" s="13"/>
      <c r="G315" s="13">
        <v>9857</v>
      </c>
      <c r="H315" s="13">
        <f>E315-G315</f>
        <v>-7</v>
      </c>
      <c r="I315" s="13"/>
    </row>
    <row r="316" spans="2:9">
      <c r="B316" s="13"/>
      <c r="C316" s="13"/>
      <c r="D316" s="14">
        <v>9854</v>
      </c>
      <c r="E316" s="13"/>
      <c r="F316" s="13">
        <v>9873</v>
      </c>
      <c r="G316" s="13"/>
      <c r="H316" s="13">
        <f>F316-D316</f>
        <v>19</v>
      </c>
      <c r="I316" s="13"/>
    </row>
    <row r="317" spans="2:9">
      <c r="B317" s="13"/>
      <c r="C317" s="13"/>
      <c r="D317" s="14">
        <v>9855</v>
      </c>
      <c r="E317" s="13"/>
      <c r="F317" s="13"/>
      <c r="G317" s="13"/>
      <c r="H317" s="13"/>
      <c r="I317" s="1" t="s">
        <v>13</v>
      </c>
    </row>
    <row r="318" spans="2:9">
      <c r="B318" s="1" t="s">
        <v>336</v>
      </c>
      <c r="C318" s="1" t="s">
        <v>333</v>
      </c>
      <c r="D318" s="14"/>
      <c r="E318" s="13"/>
      <c r="F318" s="13">
        <v>9894</v>
      </c>
      <c r="G318" s="13"/>
      <c r="H318" s="13">
        <f>F318-D317</f>
        <v>39</v>
      </c>
      <c r="I318" s="1"/>
    </row>
    <row r="319" spans="2:9">
      <c r="B319" s="13"/>
      <c r="C319" s="13"/>
      <c r="D319" s="14">
        <v>9920</v>
      </c>
      <c r="E319" s="13">
        <v>9915</v>
      </c>
      <c r="F319" s="13"/>
      <c r="G319" s="13"/>
      <c r="H319" s="13">
        <f>E319-D319</f>
        <v>-5</v>
      </c>
      <c r="I319" s="1"/>
    </row>
    <row r="320" spans="2:9">
      <c r="B320" s="13"/>
      <c r="C320" s="13"/>
      <c r="D320" s="14">
        <v>9917</v>
      </c>
      <c r="E320" s="13">
        <v>9934</v>
      </c>
      <c r="F320" s="13"/>
      <c r="G320" s="13"/>
      <c r="H320" s="13">
        <f>E320-D320</f>
        <v>17</v>
      </c>
      <c r="I320" s="1"/>
    </row>
    <row r="321" spans="2:9">
      <c r="B321" s="13"/>
      <c r="C321" s="13"/>
      <c r="D321" s="14">
        <v>9929</v>
      </c>
      <c r="E321" s="13">
        <v>9948</v>
      </c>
      <c r="F321" s="13"/>
      <c r="G321" s="13"/>
      <c r="H321" s="13">
        <f>E321-D321</f>
        <v>19</v>
      </c>
      <c r="I321" s="1"/>
    </row>
    <row r="322" spans="2:9">
      <c r="B322" s="1" t="s">
        <v>338</v>
      </c>
      <c r="C322" s="1" t="s">
        <v>333</v>
      </c>
      <c r="D322" s="14">
        <v>9949</v>
      </c>
      <c r="E322" s="13"/>
      <c r="F322" s="13">
        <v>9960</v>
      </c>
      <c r="G322" s="13"/>
      <c r="H322" s="13">
        <f>F322-D322</f>
        <v>11</v>
      </c>
      <c r="I322" s="1"/>
    </row>
    <row r="323" spans="2:9">
      <c r="B323" s="13"/>
      <c r="C323" s="13"/>
      <c r="D323" s="14">
        <v>9900</v>
      </c>
      <c r="E323" s="13">
        <v>9931</v>
      </c>
      <c r="F323" s="13"/>
      <c r="G323" s="13"/>
      <c r="H323" s="13">
        <f>E323-D323</f>
        <v>31</v>
      </c>
      <c r="I323" s="1"/>
    </row>
    <row r="324" spans="2:9">
      <c r="B324" s="1" t="s">
        <v>339</v>
      </c>
      <c r="C324" s="1" t="s">
        <v>333</v>
      </c>
      <c r="D324" s="14">
        <v>9934</v>
      </c>
      <c r="E324" s="13"/>
      <c r="F324" s="13">
        <v>9990</v>
      </c>
      <c r="G324" s="13"/>
      <c r="H324" s="13">
        <f>F324-D324</f>
        <v>56</v>
      </c>
      <c r="I324" s="1"/>
    </row>
    <row r="325" spans="2:9">
      <c r="B325" s="13" t="s">
        <v>339</v>
      </c>
      <c r="C325" s="13" t="s">
        <v>333</v>
      </c>
      <c r="D325" s="14">
        <v>9940</v>
      </c>
      <c r="E325" s="13"/>
      <c r="F325" s="13"/>
      <c r="G325" s="13"/>
      <c r="H325" s="13"/>
      <c r="I325" s="13" t="s">
        <v>13</v>
      </c>
    </row>
    <row r="326" spans="2:9">
      <c r="B326" s="13" t="s">
        <v>340</v>
      </c>
      <c r="C326" s="13"/>
      <c r="D326" s="14"/>
      <c r="E326" s="13"/>
      <c r="F326" s="13">
        <v>10030</v>
      </c>
      <c r="G326" s="13"/>
      <c r="H326" s="13">
        <f>F326-D325</f>
        <v>90</v>
      </c>
      <c r="I326" s="13"/>
    </row>
    <row r="327" spans="2:9">
      <c r="B327" s="1" t="s">
        <v>341</v>
      </c>
      <c r="C327" s="1" t="s">
        <v>333</v>
      </c>
      <c r="D327" s="14"/>
      <c r="E327" s="13">
        <v>10026</v>
      </c>
      <c r="F327" s="13"/>
      <c r="G327" s="13">
        <v>10041</v>
      </c>
      <c r="H327" s="13">
        <f>E327-G327</f>
        <v>-15</v>
      </c>
      <c r="I327" s="13"/>
    </row>
    <row r="328" spans="2:9">
      <c r="B328" s="13"/>
      <c r="C328" s="13"/>
      <c r="D328" s="14">
        <v>10039</v>
      </c>
      <c r="E328" s="13"/>
      <c r="F328" s="13"/>
      <c r="G328" s="13">
        <v>10022</v>
      </c>
      <c r="H328" s="13">
        <f>G328-D328</f>
        <v>-17</v>
      </c>
      <c r="I328" s="13"/>
    </row>
    <row r="329" spans="2:9">
      <c r="B329" s="13"/>
      <c r="C329" s="13"/>
      <c r="D329" s="14"/>
      <c r="E329" s="13">
        <v>10022</v>
      </c>
      <c r="F329" s="13"/>
      <c r="G329" s="13">
        <v>10032</v>
      </c>
      <c r="H329" s="13">
        <f>E329-G329</f>
        <v>-10</v>
      </c>
      <c r="I329" s="13"/>
    </row>
    <row r="330" spans="2:9">
      <c r="B330" s="13" t="s">
        <v>341</v>
      </c>
      <c r="C330" s="13" t="s">
        <v>333</v>
      </c>
      <c r="D330" s="14">
        <v>10032</v>
      </c>
      <c r="E330" s="13"/>
      <c r="F330" s="13"/>
      <c r="G330" s="13"/>
      <c r="H330" s="13"/>
      <c r="I330" s="13" t="s">
        <v>13</v>
      </c>
    </row>
    <row r="331" spans="2:9">
      <c r="B331" s="13" t="s">
        <v>342</v>
      </c>
      <c r="C331" s="13"/>
      <c r="D331" s="14"/>
      <c r="E331" s="13"/>
      <c r="F331" s="13">
        <v>10083</v>
      </c>
      <c r="G331" s="13"/>
      <c r="H331" s="13">
        <f>F331-D330</f>
        <v>51</v>
      </c>
      <c r="I331" s="13"/>
    </row>
    <row r="332" spans="2:9">
      <c r="B332" s="13" t="s">
        <v>342</v>
      </c>
      <c r="C332" s="13" t="s">
        <v>333</v>
      </c>
      <c r="D332" s="14">
        <v>10015</v>
      </c>
      <c r="E332" s="13">
        <v>10040</v>
      </c>
      <c r="F332" s="13"/>
      <c r="G332" s="13"/>
      <c r="H332" s="13">
        <f>E332-D332</f>
        <v>25</v>
      </c>
      <c r="I332" s="13"/>
    </row>
    <row r="333" spans="2:9">
      <c r="B333" s="13"/>
      <c r="C333" s="13"/>
      <c r="D333" s="14">
        <v>10000</v>
      </c>
      <c r="E333" s="13">
        <v>10038</v>
      </c>
      <c r="F333" s="13"/>
      <c r="G333" s="13"/>
      <c r="H333" s="13">
        <f>E333-D333</f>
        <v>38</v>
      </c>
      <c r="I333" s="13"/>
    </row>
    <row r="334" spans="2:9">
      <c r="B334" s="13"/>
      <c r="C334" s="13"/>
      <c r="D334" s="14">
        <v>9972</v>
      </c>
      <c r="E334" s="13">
        <v>10005</v>
      </c>
      <c r="F334" s="13"/>
      <c r="G334" s="13"/>
      <c r="H334" s="13">
        <f>E334-D334</f>
        <v>33</v>
      </c>
      <c r="I334" s="13"/>
    </row>
    <row r="335" spans="2:9">
      <c r="B335" s="13"/>
      <c r="C335" s="13"/>
      <c r="D335" s="14">
        <v>9990</v>
      </c>
      <c r="E335" s="13"/>
      <c r="F335" s="13">
        <v>9988</v>
      </c>
      <c r="G335" s="13"/>
      <c r="H335" s="13">
        <f>F335-D335</f>
        <v>-2</v>
      </c>
      <c r="I335" s="13"/>
    </row>
    <row r="336" spans="2:9">
      <c r="B336" s="13" t="s">
        <v>342</v>
      </c>
      <c r="C336" s="13"/>
      <c r="D336" s="14">
        <v>9997</v>
      </c>
      <c r="E336" s="13">
        <v>10000</v>
      </c>
      <c r="F336" s="13"/>
      <c r="G336" s="13"/>
      <c r="H336" s="13">
        <f>E336-D336</f>
        <v>3</v>
      </c>
      <c r="I336" s="13"/>
    </row>
    <row r="337" spans="2:9">
      <c r="B337" s="1" t="s">
        <v>343</v>
      </c>
      <c r="C337" s="1" t="s">
        <v>333</v>
      </c>
      <c r="D337" s="14"/>
      <c r="E337" s="13">
        <v>10021</v>
      </c>
      <c r="F337" s="13"/>
      <c r="G337" s="13">
        <v>10040</v>
      </c>
      <c r="H337" s="13">
        <f>E337-G337</f>
        <v>-19</v>
      </c>
      <c r="I337" s="13"/>
    </row>
    <row r="338" spans="2:9">
      <c r="B338" s="13"/>
      <c r="C338" s="13"/>
      <c r="D338" s="14"/>
      <c r="E338" s="13">
        <v>10035</v>
      </c>
      <c r="F338" s="13"/>
      <c r="G338" s="13">
        <v>10040</v>
      </c>
      <c r="H338" s="13">
        <f>E338-G338</f>
        <v>-5</v>
      </c>
      <c r="I338" s="13"/>
    </row>
    <row r="339" spans="2:9">
      <c r="B339" s="1" t="s">
        <v>343</v>
      </c>
      <c r="C339" s="1" t="s">
        <v>333</v>
      </c>
      <c r="D339" s="14"/>
      <c r="E339" s="13">
        <v>10073</v>
      </c>
      <c r="F339" s="13"/>
      <c r="G339" s="13">
        <v>10165</v>
      </c>
      <c r="H339" s="13">
        <f>E339-G339</f>
        <v>-92</v>
      </c>
      <c r="I339" s="1" t="s">
        <v>13</v>
      </c>
    </row>
    <row r="340" spans="2:9">
      <c r="B340" s="1" t="s">
        <v>344</v>
      </c>
      <c r="C340" s="13"/>
      <c r="D340" s="14"/>
      <c r="E340" s="13">
        <v>10142</v>
      </c>
      <c r="F340" s="13"/>
      <c r="G340" s="13">
        <v>10165</v>
      </c>
      <c r="H340" s="13">
        <f>E340-G340</f>
        <v>-23</v>
      </c>
      <c r="I340" s="13"/>
    </row>
    <row r="341" spans="2:9">
      <c r="B341" s="1" t="s">
        <v>346</v>
      </c>
      <c r="C341" s="1" t="s">
        <v>333</v>
      </c>
      <c r="D341" s="14">
        <v>10240</v>
      </c>
      <c r="E341" s="13"/>
      <c r="F341" s="13">
        <v>10250</v>
      </c>
      <c r="G341" s="13"/>
      <c r="H341" s="13">
        <f>F341-D341</f>
        <v>10</v>
      </c>
      <c r="I341" s="1"/>
    </row>
    <row r="342" spans="2:9">
      <c r="B342" s="1" t="s">
        <v>348</v>
      </c>
      <c r="C342" s="13"/>
      <c r="D342" s="14">
        <v>10235</v>
      </c>
      <c r="E342" s="13"/>
      <c r="F342" s="13">
        <v>10270</v>
      </c>
      <c r="G342" s="13"/>
      <c r="H342" s="13">
        <f>F342-D342</f>
        <v>35</v>
      </c>
      <c r="I342" s="13"/>
    </row>
    <row r="343" spans="2:9">
      <c r="B343" s="1" t="s">
        <v>348</v>
      </c>
      <c r="C343" s="1" t="s">
        <v>333</v>
      </c>
      <c r="D343" s="14">
        <v>10236</v>
      </c>
      <c r="E343" s="13"/>
      <c r="F343" s="13">
        <v>10255</v>
      </c>
      <c r="G343" s="13"/>
      <c r="H343" s="13">
        <f>F343-D343</f>
        <v>19</v>
      </c>
      <c r="I343" s="13"/>
    </row>
    <row r="344" spans="2:9">
      <c r="B344" s="1" t="s">
        <v>350</v>
      </c>
      <c r="C344" s="1" t="s">
        <v>333</v>
      </c>
      <c r="D344" s="14">
        <v>10196</v>
      </c>
      <c r="E344" s="13">
        <v>10228</v>
      </c>
      <c r="F344" s="13"/>
      <c r="G344" s="13"/>
      <c r="H344" s="13">
        <f>E344-D344</f>
        <v>32</v>
      </c>
      <c r="I344" s="13"/>
    </row>
    <row r="345" spans="2:9">
      <c r="B345" s="13"/>
      <c r="C345" s="13"/>
      <c r="D345" s="14">
        <v>10215</v>
      </c>
      <c r="E345" s="13"/>
      <c r="F345" s="13">
        <v>10250</v>
      </c>
      <c r="G345" s="13"/>
      <c r="H345" s="13">
        <f>F345-D345</f>
        <v>35</v>
      </c>
      <c r="I345" s="13"/>
    </row>
    <row r="346" spans="2:9">
      <c r="B346" s="13"/>
      <c r="C346" s="13"/>
      <c r="D346" s="14">
        <v>10231</v>
      </c>
      <c r="E346" s="13"/>
      <c r="F346" s="13">
        <v>10245.6</v>
      </c>
      <c r="G346" s="13"/>
      <c r="H346" s="13">
        <f>F346-D346</f>
        <v>14.600000000000364</v>
      </c>
      <c r="I346" s="13"/>
    </row>
    <row r="347" spans="2:9">
      <c r="B347" s="13" t="s">
        <v>350</v>
      </c>
      <c r="C347" s="13" t="s">
        <v>333</v>
      </c>
      <c r="D347" s="14">
        <v>10235</v>
      </c>
      <c r="E347" s="13"/>
      <c r="F347" s="13"/>
      <c r="G347" s="13"/>
      <c r="H347" s="13"/>
      <c r="I347" s="13" t="s">
        <v>13</v>
      </c>
    </row>
    <row r="348" spans="2:9">
      <c r="B348" s="1" t="s">
        <v>354</v>
      </c>
      <c r="C348" s="13" t="s">
        <v>333</v>
      </c>
      <c r="D348" s="14"/>
      <c r="E348" s="13"/>
      <c r="F348" s="13"/>
      <c r="G348" s="13">
        <v>10195</v>
      </c>
      <c r="H348" s="13">
        <f>G348-D347</f>
        <v>-40</v>
      </c>
      <c r="I348" s="13"/>
    </row>
    <row r="349" spans="2:9">
      <c r="B349" s="13" t="s">
        <v>350</v>
      </c>
      <c r="C349" s="13" t="s">
        <v>353</v>
      </c>
      <c r="D349" s="14"/>
      <c r="E349" s="13">
        <v>10277</v>
      </c>
      <c r="F349" s="13"/>
      <c r="G349" s="13"/>
      <c r="H349" s="13"/>
      <c r="I349" s="13" t="s">
        <v>13</v>
      </c>
    </row>
    <row r="350" spans="2:9">
      <c r="B350" s="13" t="s">
        <v>354</v>
      </c>
      <c r="C350" s="1" t="s">
        <v>353</v>
      </c>
      <c r="D350" s="14">
        <v>10160</v>
      </c>
      <c r="E350" s="13"/>
      <c r="F350" s="13"/>
      <c r="G350" s="13"/>
      <c r="H350" s="13">
        <f>E349-D350</f>
        <v>117</v>
      </c>
      <c r="I350" s="13"/>
    </row>
    <row r="351" spans="2:9">
      <c r="B351" s="13" t="s">
        <v>351</v>
      </c>
      <c r="C351" s="89" t="s">
        <v>333</v>
      </c>
      <c r="D351" s="14">
        <v>10117</v>
      </c>
      <c r="E351" s="13"/>
      <c r="F351" s="13"/>
      <c r="G351" s="13"/>
      <c r="H351" s="13"/>
      <c r="I351" s="13" t="s">
        <v>13</v>
      </c>
    </row>
    <row r="352" spans="2:9">
      <c r="B352" s="13" t="s">
        <v>354</v>
      </c>
      <c r="C352" s="90"/>
      <c r="D352" s="25"/>
      <c r="E352" s="13"/>
      <c r="F352" s="13">
        <v>10205</v>
      </c>
      <c r="G352" s="13"/>
      <c r="H352" s="13">
        <f>F352-D351</f>
        <v>88</v>
      </c>
      <c r="I352" s="5"/>
    </row>
    <row r="353" spans="2:9">
      <c r="B353" s="13" t="s">
        <v>354</v>
      </c>
      <c r="C353" s="91"/>
      <c r="D353" s="14">
        <v>10183</v>
      </c>
      <c r="E353" s="13"/>
      <c r="F353" s="13"/>
      <c r="G353" s="13">
        <v>10161</v>
      </c>
      <c r="H353" s="13">
        <f>G353-D353</f>
        <v>-22</v>
      </c>
      <c r="I353" s="5"/>
    </row>
    <row r="354" spans="2:9">
      <c r="B354" s="13" t="s">
        <v>354</v>
      </c>
      <c r="C354" s="89" t="s">
        <v>353</v>
      </c>
      <c r="D354" s="14">
        <v>10164</v>
      </c>
      <c r="E354" s="13"/>
      <c r="F354" s="13">
        <v>10215</v>
      </c>
      <c r="G354" s="13"/>
      <c r="H354" s="13">
        <f>F354-D354</f>
        <v>51</v>
      </c>
      <c r="I354" s="5"/>
    </row>
    <row r="355" spans="2:9">
      <c r="B355" s="5"/>
      <c r="C355" s="90"/>
      <c r="D355" s="14">
        <v>10160</v>
      </c>
      <c r="E355" s="13"/>
      <c r="F355" s="13">
        <v>10230</v>
      </c>
      <c r="G355" s="13"/>
      <c r="H355" s="13">
        <f>F355-D355</f>
        <v>70</v>
      </c>
      <c r="I355" s="5"/>
    </row>
    <row r="356" spans="2:9">
      <c r="B356" s="5"/>
      <c r="C356" s="90"/>
      <c r="D356" s="14">
        <v>10164</v>
      </c>
      <c r="E356" s="13"/>
      <c r="F356" s="13"/>
      <c r="G356" s="13"/>
      <c r="H356" s="13"/>
      <c r="I356" s="13" t="s">
        <v>13</v>
      </c>
    </row>
    <row r="357" spans="2:9">
      <c r="B357" s="13" t="s">
        <v>357</v>
      </c>
      <c r="C357" s="90"/>
      <c r="D357" s="14"/>
      <c r="E357" s="13"/>
      <c r="F357" s="13">
        <v>10252</v>
      </c>
      <c r="G357" s="13"/>
      <c r="H357" s="13">
        <v>88</v>
      </c>
      <c r="I357" s="5"/>
    </row>
    <row r="358" spans="2:9">
      <c r="B358" s="13" t="s">
        <v>354</v>
      </c>
      <c r="C358" s="90"/>
      <c r="D358" s="14">
        <v>10164</v>
      </c>
      <c r="E358" s="13"/>
      <c r="F358" s="13"/>
      <c r="G358" s="13"/>
      <c r="H358" s="13"/>
      <c r="I358" s="13" t="s">
        <v>13</v>
      </c>
    </row>
    <row r="359" spans="2:9">
      <c r="B359" s="13" t="s">
        <v>358</v>
      </c>
      <c r="C359" s="90"/>
      <c r="D359" s="14"/>
      <c r="E359" s="13"/>
      <c r="F359" s="13">
        <v>10356</v>
      </c>
      <c r="G359" s="13"/>
      <c r="H359" s="13">
        <f>F359-D358</f>
        <v>192</v>
      </c>
      <c r="I359" s="5"/>
    </row>
    <row r="360" spans="2:9">
      <c r="B360" s="13" t="s">
        <v>358</v>
      </c>
      <c r="C360" s="90"/>
      <c r="D360" s="14">
        <v>10290</v>
      </c>
      <c r="E360" s="13"/>
      <c r="F360" s="13">
        <v>10344</v>
      </c>
      <c r="G360" s="13"/>
      <c r="H360" s="13">
        <f>F360-D360</f>
        <v>54</v>
      </c>
      <c r="I360" s="5"/>
    </row>
    <row r="361" spans="2:9">
      <c r="B361" s="13" t="s">
        <v>358</v>
      </c>
      <c r="C361" s="91"/>
      <c r="D361" s="14">
        <v>10300</v>
      </c>
      <c r="E361" s="13"/>
      <c r="F361" s="13">
        <v>10344</v>
      </c>
      <c r="G361" s="13"/>
      <c r="H361" s="13">
        <f>F361-D361</f>
        <v>44</v>
      </c>
      <c r="I361" s="5"/>
    </row>
    <row r="362" spans="2:9">
      <c r="B362" s="1" t="s">
        <v>362</v>
      </c>
      <c r="C362" s="41"/>
      <c r="D362" s="14">
        <v>10336</v>
      </c>
      <c r="E362" s="13"/>
      <c r="F362" s="13">
        <v>10355</v>
      </c>
      <c r="G362" s="13"/>
      <c r="H362" s="13">
        <f>F362-D362</f>
        <v>19</v>
      </c>
      <c r="I362" s="5"/>
    </row>
    <row r="363" spans="2:9">
      <c r="B363" s="1" t="s">
        <v>366</v>
      </c>
      <c r="C363" s="13" t="s">
        <v>353</v>
      </c>
      <c r="D363" s="14">
        <v>10385</v>
      </c>
      <c r="E363" s="13"/>
      <c r="F363" s="13"/>
      <c r="G363" s="13">
        <v>10375</v>
      </c>
      <c r="H363" s="13">
        <f>G363-D363</f>
        <v>-10</v>
      </c>
      <c r="I363" s="5"/>
    </row>
    <row r="364" spans="2:9">
      <c r="B364" s="1" t="s">
        <v>367</v>
      </c>
      <c r="C364" s="13" t="s">
        <v>353</v>
      </c>
      <c r="D364" s="14">
        <v>10375</v>
      </c>
      <c r="E364" s="13"/>
      <c r="F364" s="13">
        <v>10396</v>
      </c>
      <c r="G364" s="13"/>
      <c r="H364" s="13">
        <f>F364-D364</f>
        <v>21</v>
      </c>
      <c r="I364" s="5"/>
    </row>
    <row r="365" spans="2:9">
      <c r="B365" s="1" t="s">
        <v>367</v>
      </c>
      <c r="C365" s="13" t="s">
        <v>353</v>
      </c>
      <c r="D365" s="14">
        <v>10375</v>
      </c>
      <c r="E365" s="13"/>
      <c r="F365" s="13">
        <v>10404</v>
      </c>
      <c r="G365" s="13"/>
      <c r="H365" s="13">
        <f>F365-D365</f>
        <v>29</v>
      </c>
      <c r="I365" s="5"/>
    </row>
    <row r="366" spans="2:9">
      <c r="B366" s="13" t="s">
        <v>367</v>
      </c>
      <c r="C366" s="13" t="s">
        <v>353</v>
      </c>
      <c r="D366" s="14">
        <v>10380</v>
      </c>
      <c r="E366" s="13"/>
      <c r="F366" s="13"/>
      <c r="G366" s="13"/>
      <c r="H366" s="13"/>
      <c r="I366" s="13" t="s">
        <v>13</v>
      </c>
    </row>
    <row r="367" spans="2:9">
      <c r="B367" s="13" t="s">
        <v>368</v>
      </c>
      <c r="C367" s="13"/>
      <c r="D367" s="14"/>
      <c r="E367" s="13"/>
      <c r="F367" s="13">
        <v>10365</v>
      </c>
      <c r="G367" s="13"/>
      <c r="H367" s="13">
        <f>F367-D366</f>
        <v>-15</v>
      </c>
      <c r="I367" s="13"/>
    </row>
    <row r="368" spans="2:9">
      <c r="B368" s="13" t="s">
        <v>368</v>
      </c>
      <c r="C368" s="13"/>
      <c r="D368" s="14">
        <v>10365</v>
      </c>
      <c r="E368" s="13"/>
      <c r="F368" s="13">
        <v>10380</v>
      </c>
      <c r="G368" s="13"/>
      <c r="H368" s="13">
        <v>15</v>
      </c>
      <c r="I368" s="13"/>
    </row>
    <row r="369" spans="2:9">
      <c r="B369" s="13"/>
      <c r="C369" s="13"/>
      <c r="D369" s="13"/>
      <c r="E369" s="13"/>
      <c r="F369" s="13"/>
      <c r="G369" s="13"/>
      <c r="H369" s="5">
        <f>SUM(H312:H368)</f>
        <v>1114.6000000000004</v>
      </c>
      <c r="I369" s="5">
        <f>H369*75</f>
        <v>83595.000000000029</v>
      </c>
    </row>
    <row r="372" spans="2:9">
      <c r="B372" s="5" t="s">
        <v>369</v>
      </c>
      <c r="C372" s="13">
        <v>2017</v>
      </c>
      <c r="D372" s="13"/>
      <c r="E372" s="13"/>
      <c r="F372" s="13"/>
      <c r="G372" s="13"/>
      <c r="H372" s="13"/>
      <c r="I372" s="13"/>
    </row>
    <row r="373" spans="2:9">
      <c r="B373" s="11"/>
      <c r="C373" s="11"/>
      <c r="D373" s="11"/>
      <c r="E373" s="11"/>
      <c r="F373" s="11"/>
      <c r="G373" s="11"/>
      <c r="H373" s="11" t="s">
        <v>4</v>
      </c>
      <c r="I373" s="11"/>
    </row>
    <row r="374" spans="2:9">
      <c r="B374" s="12" t="s">
        <v>0</v>
      </c>
      <c r="C374" s="12" t="s">
        <v>5</v>
      </c>
      <c r="D374" s="12" t="s">
        <v>2</v>
      </c>
      <c r="E374" s="12" t="s">
        <v>6</v>
      </c>
      <c r="F374" s="12" t="s">
        <v>3</v>
      </c>
      <c r="G374" s="12" t="s">
        <v>7</v>
      </c>
      <c r="H374" s="12" t="s">
        <v>8</v>
      </c>
      <c r="I374" s="12" t="s">
        <v>9</v>
      </c>
    </row>
    <row r="375" spans="2:9">
      <c r="B375" s="5" t="s">
        <v>368</v>
      </c>
      <c r="C375" s="13" t="s">
        <v>353</v>
      </c>
      <c r="D375" s="25">
        <v>10369</v>
      </c>
      <c r="E375" s="5"/>
      <c r="F375" s="5"/>
      <c r="G375" s="5"/>
      <c r="H375" s="5"/>
      <c r="I375" s="5" t="s">
        <v>13</v>
      </c>
    </row>
    <row r="376" spans="2:9">
      <c r="B376" s="1" t="s">
        <v>370</v>
      </c>
      <c r="C376" s="13"/>
      <c r="D376" s="13"/>
      <c r="E376" s="13"/>
      <c r="F376" s="13">
        <v>10415</v>
      </c>
      <c r="G376" s="13"/>
      <c r="H376" s="13">
        <f>F376-D375</f>
        <v>46</v>
      </c>
      <c r="I376" s="13"/>
    </row>
    <row r="377" spans="2:9">
      <c r="B377" s="5" t="s">
        <v>368</v>
      </c>
      <c r="C377" s="13" t="s">
        <v>353</v>
      </c>
      <c r="D377" s="13">
        <v>10369</v>
      </c>
      <c r="E377" s="13"/>
      <c r="F377" s="13"/>
      <c r="G377" s="13"/>
      <c r="H377" s="13"/>
      <c r="I377" s="13"/>
    </row>
    <row r="378" spans="2:9">
      <c r="B378" s="1" t="s">
        <v>370</v>
      </c>
      <c r="C378" s="13"/>
      <c r="D378" s="13"/>
      <c r="E378" s="13"/>
      <c r="F378" s="13">
        <v>10433</v>
      </c>
      <c r="G378" s="13"/>
      <c r="H378" s="13">
        <f>F378-D377</f>
        <v>64</v>
      </c>
      <c r="I378" s="13"/>
    </row>
    <row r="379" spans="2:9">
      <c r="B379" s="13" t="s">
        <v>368</v>
      </c>
      <c r="C379" s="13" t="s">
        <v>353</v>
      </c>
      <c r="D379" s="13">
        <v>10369</v>
      </c>
      <c r="E379" s="13"/>
      <c r="F379" s="13"/>
      <c r="G379" s="13"/>
      <c r="H379" s="13"/>
      <c r="I379" s="13"/>
    </row>
    <row r="380" spans="2:9">
      <c r="B380" s="1" t="s">
        <v>370</v>
      </c>
      <c r="C380" s="13"/>
      <c r="D380" s="13"/>
      <c r="E380" s="13"/>
      <c r="F380" s="13">
        <v>10441</v>
      </c>
      <c r="G380" s="13"/>
      <c r="H380" s="13">
        <f>F380-D379</f>
        <v>72</v>
      </c>
      <c r="I380" s="13"/>
    </row>
    <row r="381" spans="2:9">
      <c r="B381" s="13" t="s">
        <v>368</v>
      </c>
      <c r="C381" s="13" t="s">
        <v>353</v>
      </c>
      <c r="D381" s="13">
        <v>10369</v>
      </c>
      <c r="E381" s="13"/>
      <c r="F381" s="13"/>
      <c r="G381" s="13"/>
      <c r="H381" s="13"/>
      <c r="I381" s="13"/>
    </row>
    <row r="382" spans="2:9">
      <c r="B382" s="13"/>
      <c r="C382" s="13"/>
      <c r="D382" s="13"/>
      <c r="E382" s="13"/>
      <c r="F382" s="13">
        <v>10478</v>
      </c>
      <c r="G382" s="13"/>
      <c r="H382" s="13">
        <f>F382-D381</f>
        <v>109</v>
      </c>
      <c r="I382" s="13"/>
    </row>
    <row r="383" spans="2:9">
      <c r="B383" s="14" t="s">
        <v>370</v>
      </c>
      <c r="C383" s="13" t="s">
        <v>353</v>
      </c>
      <c r="D383" s="13">
        <v>10461</v>
      </c>
      <c r="E383" s="13"/>
      <c r="F383" s="13">
        <v>10487</v>
      </c>
      <c r="G383" s="13"/>
      <c r="H383" s="13">
        <f>F383-D383</f>
        <v>26</v>
      </c>
      <c r="I383" s="13"/>
    </row>
    <row r="384" spans="2:9">
      <c r="B384" s="14" t="s">
        <v>372</v>
      </c>
      <c r="C384" s="13" t="s">
        <v>353</v>
      </c>
      <c r="D384" s="13"/>
      <c r="E384" s="13">
        <v>10461</v>
      </c>
      <c r="F384" s="13"/>
      <c r="G384" s="13">
        <v>10465</v>
      </c>
      <c r="H384" s="13"/>
      <c r="I384" s="13"/>
    </row>
    <row r="385" spans="2:9">
      <c r="B385" s="14" t="s">
        <v>372</v>
      </c>
      <c r="C385" s="13" t="s">
        <v>353</v>
      </c>
      <c r="D385" s="13">
        <v>10435</v>
      </c>
      <c r="E385" s="13">
        <v>10460</v>
      </c>
      <c r="F385" s="13"/>
      <c r="G385" s="13"/>
      <c r="H385" s="13">
        <f>E385-D385</f>
        <v>25</v>
      </c>
      <c r="I385" s="13"/>
    </row>
    <row r="386" spans="2:9">
      <c r="B386" s="14" t="s">
        <v>372</v>
      </c>
      <c r="C386" s="13" t="s">
        <v>353</v>
      </c>
      <c r="D386" s="13">
        <v>10440</v>
      </c>
      <c r="E386" s="13"/>
      <c r="F386" s="13">
        <v>10468</v>
      </c>
      <c r="G386" s="13"/>
      <c r="H386" s="13">
        <f>F386-D386</f>
        <v>28</v>
      </c>
      <c r="I386" s="13"/>
    </row>
    <row r="387" spans="2:9">
      <c r="B387" s="105" t="s">
        <v>373</v>
      </c>
      <c r="C387" s="92" t="s">
        <v>353</v>
      </c>
      <c r="D387" s="13">
        <v>10467</v>
      </c>
      <c r="E387" s="13"/>
      <c r="F387" s="13"/>
      <c r="G387" s="13">
        <v>10450</v>
      </c>
      <c r="H387" s="13">
        <f>G387-D387</f>
        <v>-17</v>
      </c>
      <c r="I387" s="13"/>
    </row>
    <row r="388" spans="2:9">
      <c r="B388" s="106"/>
      <c r="C388" s="93"/>
      <c r="D388" s="13"/>
      <c r="E388" s="13">
        <v>10441</v>
      </c>
      <c r="F388" s="13"/>
      <c r="G388" s="13">
        <v>10450</v>
      </c>
      <c r="H388" s="13">
        <f>E388-G388</f>
        <v>-9</v>
      </c>
      <c r="I388" s="13"/>
    </row>
    <row r="389" spans="2:9">
      <c r="B389" s="106"/>
      <c r="C389" s="93"/>
      <c r="D389" s="13">
        <v>10439</v>
      </c>
      <c r="E389" s="13">
        <v>10450</v>
      </c>
      <c r="F389" s="13"/>
      <c r="G389" s="13"/>
      <c r="H389" s="13">
        <f>E389-D389</f>
        <v>11</v>
      </c>
      <c r="I389" s="13"/>
    </row>
    <row r="390" spans="2:9">
      <c r="B390" s="107"/>
      <c r="C390" s="94"/>
      <c r="D390" s="13">
        <v>10455</v>
      </c>
      <c r="E390" s="13"/>
      <c r="F390" s="13">
        <v>10487</v>
      </c>
      <c r="G390" s="13"/>
      <c r="H390" s="13">
        <f>F390-D390</f>
        <v>32</v>
      </c>
      <c r="I390" s="13"/>
    </row>
    <row r="391" spans="2:9">
      <c r="B391" s="105" t="s">
        <v>376</v>
      </c>
      <c r="C391" s="89" t="s">
        <v>353</v>
      </c>
      <c r="D391" s="13">
        <v>10442.5</v>
      </c>
      <c r="E391" s="13">
        <v>10452.65</v>
      </c>
      <c r="F391" s="13"/>
      <c r="G391" s="13"/>
      <c r="H391" s="13">
        <f>E391-D391</f>
        <v>10.149999999999636</v>
      </c>
      <c r="I391" s="13"/>
    </row>
    <row r="392" spans="2:9">
      <c r="B392" s="106"/>
      <c r="C392" s="90"/>
      <c r="D392" s="13"/>
      <c r="E392" s="13">
        <v>10462</v>
      </c>
      <c r="F392" s="13"/>
      <c r="G392" s="13">
        <v>10475</v>
      </c>
      <c r="H392" s="13">
        <f>E392-G392</f>
        <v>-13</v>
      </c>
      <c r="I392" s="13"/>
    </row>
    <row r="393" spans="2:9">
      <c r="B393" s="106"/>
      <c r="C393" s="90"/>
      <c r="D393" s="13">
        <v>10485</v>
      </c>
      <c r="E393" s="13">
        <v>10510</v>
      </c>
      <c r="F393" s="13"/>
      <c r="G393" s="13"/>
      <c r="H393" s="13">
        <f>E393-D393</f>
        <v>25</v>
      </c>
      <c r="I393" s="13"/>
    </row>
    <row r="394" spans="2:9">
      <c r="B394" s="107"/>
      <c r="C394" s="91"/>
      <c r="D394" s="13"/>
      <c r="E394" s="13">
        <v>10525</v>
      </c>
      <c r="F394" s="13"/>
      <c r="G394" s="13"/>
      <c r="H394" s="13"/>
      <c r="I394" s="13" t="s">
        <v>13</v>
      </c>
    </row>
    <row r="395" spans="2:9">
      <c r="B395" s="105" t="s">
        <v>377</v>
      </c>
      <c r="C395" s="89" t="s">
        <v>353</v>
      </c>
      <c r="D395" s="13">
        <v>10440</v>
      </c>
      <c r="E395" s="5"/>
      <c r="F395" s="13"/>
      <c r="G395" s="13"/>
      <c r="H395" s="13">
        <f>E394-D395</f>
        <v>85</v>
      </c>
      <c r="I395" s="5"/>
    </row>
    <row r="396" spans="2:9">
      <c r="B396" s="106"/>
      <c r="C396" s="90"/>
      <c r="D396" s="13">
        <v>10485</v>
      </c>
      <c r="E396" s="13">
        <v>10510</v>
      </c>
      <c r="F396" s="13"/>
      <c r="G396" s="13"/>
      <c r="H396" s="13">
        <f>E396-D396</f>
        <v>25</v>
      </c>
      <c r="I396" s="5"/>
    </row>
    <row r="397" spans="2:9">
      <c r="B397" s="106"/>
      <c r="C397" s="90"/>
      <c r="D397" s="13">
        <v>10470</v>
      </c>
      <c r="E397" s="13">
        <v>10510</v>
      </c>
      <c r="F397" s="13"/>
      <c r="G397" s="13"/>
      <c r="H397" s="13">
        <f>E397-D397</f>
        <v>40</v>
      </c>
      <c r="I397" s="5"/>
    </row>
    <row r="398" spans="2:9">
      <c r="B398" s="106"/>
      <c r="C398" s="90"/>
      <c r="D398" s="13">
        <v>10418</v>
      </c>
      <c r="E398" s="13">
        <v>10441</v>
      </c>
      <c r="F398" s="13"/>
      <c r="G398" s="13"/>
      <c r="H398" s="13">
        <f>E398-D398</f>
        <v>23</v>
      </c>
      <c r="I398" s="5"/>
    </row>
    <row r="399" spans="2:9">
      <c r="B399" s="106"/>
      <c r="C399" s="90"/>
      <c r="D399" s="13">
        <v>10410</v>
      </c>
      <c r="E399" s="13">
        <v>10455</v>
      </c>
      <c r="F399" s="13"/>
      <c r="G399" s="13"/>
      <c r="H399" s="13">
        <f>E399-D399</f>
        <v>45</v>
      </c>
      <c r="I399" s="5"/>
    </row>
    <row r="400" spans="2:9">
      <c r="B400" s="107"/>
      <c r="C400" s="91"/>
      <c r="D400" s="13">
        <v>10405</v>
      </c>
      <c r="E400" s="5"/>
      <c r="F400" s="13">
        <v>10385</v>
      </c>
      <c r="G400" s="13"/>
      <c r="H400" s="13">
        <f>F400-D400</f>
        <v>-20</v>
      </c>
      <c r="I400" s="5"/>
    </row>
    <row r="401" spans="2:9">
      <c r="B401" s="105" t="s">
        <v>378</v>
      </c>
      <c r="C401" s="89" t="s">
        <v>353</v>
      </c>
      <c r="D401" s="13">
        <v>10388</v>
      </c>
      <c r="E401" s="13">
        <v>10421</v>
      </c>
      <c r="F401" s="13"/>
      <c r="G401" s="13"/>
      <c r="H401" s="13">
        <f t="shared" ref="H401:H409" si="1">E401-D401</f>
        <v>33</v>
      </c>
      <c r="I401" s="5"/>
    </row>
    <row r="402" spans="2:9">
      <c r="B402" s="106"/>
      <c r="C402" s="90"/>
      <c r="D402" s="13">
        <v>10377</v>
      </c>
      <c r="E402" s="13">
        <v>10421</v>
      </c>
      <c r="F402" s="13"/>
      <c r="G402" s="13"/>
      <c r="H402" s="13">
        <f t="shared" si="1"/>
        <v>44</v>
      </c>
      <c r="I402" s="5"/>
    </row>
    <row r="403" spans="2:9">
      <c r="B403" s="106"/>
      <c r="C403" s="90"/>
      <c r="D403" s="13">
        <v>10360</v>
      </c>
      <c r="E403" s="13">
        <v>10421</v>
      </c>
      <c r="F403" s="13"/>
      <c r="G403" s="13"/>
      <c r="H403" s="13">
        <f t="shared" si="1"/>
        <v>61</v>
      </c>
      <c r="I403" s="5"/>
    </row>
    <row r="404" spans="2:9">
      <c r="B404" s="106"/>
      <c r="C404" s="90"/>
      <c r="D404" s="13">
        <v>10338</v>
      </c>
      <c r="E404" s="13">
        <v>10362</v>
      </c>
      <c r="F404" s="13"/>
      <c r="G404" s="13"/>
      <c r="H404" s="13">
        <f t="shared" si="1"/>
        <v>24</v>
      </c>
      <c r="I404" s="5"/>
    </row>
    <row r="405" spans="2:9">
      <c r="B405" s="107"/>
      <c r="C405" s="91"/>
      <c r="D405" s="13">
        <v>10347</v>
      </c>
      <c r="E405" s="13">
        <v>10363</v>
      </c>
      <c r="F405" s="13"/>
      <c r="G405" s="13"/>
      <c r="H405" s="13">
        <f t="shared" si="1"/>
        <v>16</v>
      </c>
      <c r="I405" s="5"/>
    </row>
    <row r="406" spans="2:9">
      <c r="B406" s="102" t="s">
        <v>380</v>
      </c>
      <c r="C406" s="92" t="s">
        <v>353</v>
      </c>
      <c r="D406" s="13">
        <v>10367</v>
      </c>
      <c r="E406" s="13">
        <v>10395</v>
      </c>
      <c r="F406" s="13"/>
      <c r="G406" s="13"/>
      <c r="H406" s="13">
        <f t="shared" si="1"/>
        <v>28</v>
      </c>
      <c r="I406" s="5"/>
    </row>
    <row r="407" spans="2:9">
      <c r="B407" s="103"/>
      <c r="C407" s="93"/>
      <c r="D407" s="13">
        <v>10344</v>
      </c>
      <c r="E407" s="13">
        <v>10395</v>
      </c>
      <c r="F407" s="13"/>
      <c r="G407" s="13"/>
      <c r="H407" s="13">
        <f t="shared" si="1"/>
        <v>51</v>
      </c>
      <c r="I407" s="5"/>
    </row>
    <row r="408" spans="2:9">
      <c r="B408" s="103"/>
      <c r="C408" s="93"/>
      <c r="D408" s="13">
        <v>10335</v>
      </c>
      <c r="E408" s="13">
        <v>10395</v>
      </c>
      <c r="F408" s="13"/>
      <c r="G408" s="13"/>
      <c r="H408" s="13">
        <f t="shared" si="1"/>
        <v>60</v>
      </c>
      <c r="I408" s="5"/>
    </row>
    <row r="409" spans="2:9">
      <c r="B409" s="103"/>
      <c r="C409" s="93"/>
      <c r="D409" s="13">
        <v>10322.9</v>
      </c>
      <c r="E409" s="13">
        <v>10395</v>
      </c>
      <c r="F409" s="13"/>
      <c r="G409" s="13"/>
      <c r="H409" s="13">
        <f t="shared" si="1"/>
        <v>72.100000000000364</v>
      </c>
      <c r="I409" s="5"/>
    </row>
    <row r="410" spans="2:9">
      <c r="B410" s="103"/>
      <c r="C410" s="93"/>
      <c r="D410" s="13">
        <v>10319</v>
      </c>
      <c r="E410" s="13"/>
      <c r="F410" s="13">
        <v>10361</v>
      </c>
      <c r="G410" s="13"/>
      <c r="H410" s="13">
        <f>F410-D410</f>
        <v>42</v>
      </c>
      <c r="I410" s="5"/>
    </row>
    <row r="411" spans="2:9">
      <c r="B411" s="104"/>
      <c r="C411" s="94"/>
      <c r="D411" s="13">
        <v>10320.1</v>
      </c>
      <c r="E411" s="13"/>
      <c r="F411" s="13"/>
      <c r="G411" s="13"/>
      <c r="H411" s="13"/>
      <c r="I411" s="13" t="s">
        <v>13</v>
      </c>
    </row>
    <row r="412" spans="2:9">
      <c r="B412" s="102" t="s">
        <v>381</v>
      </c>
      <c r="C412" s="92" t="s">
        <v>353</v>
      </c>
      <c r="D412" s="13"/>
      <c r="E412" s="13"/>
      <c r="F412" s="13">
        <v>10340</v>
      </c>
      <c r="G412" s="13"/>
      <c r="H412" s="13">
        <f>F412-D411</f>
        <v>19.899999999999636</v>
      </c>
      <c r="I412" s="5"/>
    </row>
    <row r="413" spans="2:9">
      <c r="B413" s="103"/>
      <c r="C413" s="93"/>
      <c r="D413" s="13">
        <v>10333</v>
      </c>
      <c r="E413" s="13"/>
      <c r="F413" s="13"/>
      <c r="G413" s="13">
        <v>10319</v>
      </c>
      <c r="H413" s="13">
        <f>G413-D413</f>
        <v>-14</v>
      </c>
      <c r="I413" s="5"/>
    </row>
    <row r="414" spans="2:9">
      <c r="B414" s="103"/>
      <c r="C414" s="93"/>
      <c r="D414" s="13">
        <v>10286</v>
      </c>
      <c r="E414" s="13">
        <v>10315</v>
      </c>
      <c r="F414" s="13"/>
      <c r="G414" s="13"/>
      <c r="H414" s="13">
        <f>E414-D414</f>
        <v>29</v>
      </c>
      <c r="I414" s="5"/>
    </row>
    <row r="415" spans="2:9">
      <c r="B415" s="103"/>
      <c r="C415" s="93"/>
      <c r="D415" s="13">
        <v>10295</v>
      </c>
      <c r="E415" s="13"/>
      <c r="F415" s="13">
        <v>10319</v>
      </c>
      <c r="G415" s="13"/>
      <c r="H415" s="13">
        <f>F415-D415</f>
        <v>24</v>
      </c>
      <c r="I415" s="5"/>
    </row>
    <row r="416" spans="2:9">
      <c r="B416" s="103"/>
      <c r="C416" s="93"/>
      <c r="D416" s="13">
        <v>10295</v>
      </c>
      <c r="E416" s="13"/>
      <c r="F416" s="13">
        <v>10340</v>
      </c>
      <c r="G416" s="13"/>
      <c r="H416" s="13">
        <f>F416-D416</f>
        <v>45</v>
      </c>
      <c r="I416" s="5"/>
    </row>
    <row r="417" spans="2:9">
      <c r="B417" s="104"/>
      <c r="C417" s="94"/>
      <c r="D417" s="13">
        <v>10295</v>
      </c>
      <c r="E417" s="13"/>
      <c r="F417" s="13">
        <v>10353</v>
      </c>
      <c r="G417" s="13"/>
      <c r="H417" s="13">
        <f>F417-D417</f>
        <v>58</v>
      </c>
      <c r="I417" s="5"/>
    </row>
    <row r="418" spans="2:9">
      <c r="B418" s="102" t="s">
        <v>382</v>
      </c>
      <c r="C418" s="92" t="s">
        <v>353</v>
      </c>
      <c r="D418" s="13">
        <v>10350</v>
      </c>
      <c r="E418" s="13"/>
      <c r="F418" s="13"/>
      <c r="G418" s="13">
        <v>10331</v>
      </c>
      <c r="H418" s="13">
        <f>G418-D418</f>
        <v>-19</v>
      </c>
      <c r="I418" s="5"/>
    </row>
    <row r="419" spans="2:9">
      <c r="B419" s="103"/>
      <c r="C419" s="93"/>
      <c r="D419" s="13">
        <v>10292</v>
      </c>
      <c r="E419" s="13">
        <v>10312</v>
      </c>
      <c r="F419" s="13"/>
      <c r="G419" s="13"/>
      <c r="H419" s="13">
        <f>E419-D419</f>
        <v>20</v>
      </c>
      <c r="I419" s="5"/>
    </row>
    <row r="420" spans="2:9">
      <c r="B420" s="104"/>
      <c r="C420" s="94"/>
      <c r="D420" s="13">
        <v>10277</v>
      </c>
      <c r="E420" s="13">
        <v>10312</v>
      </c>
      <c r="F420" s="13"/>
      <c r="G420" s="13"/>
      <c r="H420" s="13">
        <f>E420-D420</f>
        <v>35</v>
      </c>
      <c r="I420" s="5"/>
    </row>
    <row r="421" spans="2:9">
      <c r="B421" s="102" t="s">
        <v>383</v>
      </c>
      <c r="C421" s="92" t="s">
        <v>353</v>
      </c>
      <c r="D421" s="13">
        <v>10232</v>
      </c>
      <c r="E421" s="13">
        <v>10250</v>
      </c>
      <c r="F421" s="13"/>
      <c r="G421" s="13"/>
      <c r="H421" s="13">
        <f>E421-D421</f>
        <v>18</v>
      </c>
      <c r="I421" s="5"/>
    </row>
    <row r="422" spans="2:9">
      <c r="B422" s="103"/>
      <c r="C422" s="93"/>
      <c r="D422" s="13">
        <v>10232</v>
      </c>
      <c r="E422" s="13">
        <v>10250</v>
      </c>
      <c r="F422" s="13"/>
      <c r="G422" s="13"/>
      <c r="H422" s="13">
        <f>E422-D422</f>
        <v>18</v>
      </c>
      <c r="I422" s="5"/>
    </row>
    <row r="423" spans="2:9">
      <c r="B423" s="103"/>
      <c r="C423" s="93"/>
      <c r="D423" s="13">
        <v>10236</v>
      </c>
      <c r="E423" s="13"/>
      <c r="F423" s="13">
        <v>10268</v>
      </c>
      <c r="G423" s="13"/>
      <c r="H423" s="13">
        <f>F423-D423</f>
        <v>32</v>
      </c>
      <c r="I423" s="5"/>
    </row>
    <row r="424" spans="2:9">
      <c r="B424" s="103"/>
      <c r="C424" s="93"/>
      <c r="D424" s="13">
        <v>10236</v>
      </c>
      <c r="E424" s="13"/>
      <c r="F424" s="13">
        <v>10250</v>
      </c>
      <c r="G424" s="13"/>
      <c r="H424" s="13">
        <f>F424-D424</f>
        <v>14</v>
      </c>
      <c r="I424" s="5"/>
    </row>
    <row r="425" spans="2:9">
      <c r="B425" s="104"/>
      <c r="C425" s="94"/>
      <c r="D425" s="13">
        <v>10232</v>
      </c>
      <c r="E425" s="13">
        <v>10250</v>
      </c>
      <c r="F425" s="13"/>
      <c r="G425" s="13"/>
      <c r="H425" s="13">
        <f>E425-D425</f>
        <v>18</v>
      </c>
      <c r="I425" s="5"/>
    </row>
    <row r="426" spans="2:9">
      <c r="B426" s="102" t="s">
        <v>385</v>
      </c>
      <c r="C426" s="92" t="s">
        <v>353</v>
      </c>
      <c r="D426" s="13">
        <v>10170</v>
      </c>
      <c r="E426" s="13">
        <v>10193</v>
      </c>
      <c r="F426" s="13"/>
      <c r="G426" s="13"/>
      <c r="H426" s="13">
        <f>E426-D426</f>
        <v>23</v>
      </c>
      <c r="I426" s="5"/>
    </row>
    <row r="427" spans="2:9">
      <c r="B427" s="103"/>
      <c r="C427" s="93"/>
      <c r="D427" s="13">
        <v>10158</v>
      </c>
      <c r="E427" s="13">
        <v>10193</v>
      </c>
      <c r="F427" s="13"/>
      <c r="G427" s="13"/>
      <c r="H427" s="13">
        <f>E427-D427</f>
        <v>35</v>
      </c>
      <c r="I427" s="5"/>
    </row>
    <row r="428" spans="2:9">
      <c r="B428" s="103"/>
      <c r="C428" s="93"/>
      <c r="D428" s="13">
        <v>10152</v>
      </c>
      <c r="E428" s="13">
        <v>10193</v>
      </c>
      <c r="F428" s="13"/>
      <c r="G428" s="13"/>
      <c r="H428" s="13">
        <f>E428-D428</f>
        <v>41</v>
      </c>
      <c r="I428" s="5"/>
    </row>
    <row r="429" spans="2:9">
      <c r="B429" s="103"/>
      <c r="C429" s="93"/>
      <c r="D429" s="13">
        <v>10143</v>
      </c>
      <c r="E429" s="13"/>
      <c r="F429" s="13"/>
      <c r="G429" s="13"/>
      <c r="H429" s="13"/>
      <c r="I429" s="13" t="s">
        <v>13</v>
      </c>
    </row>
    <row r="430" spans="2:9">
      <c r="B430" s="103" t="s">
        <v>386</v>
      </c>
      <c r="C430" s="93"/>
      <c r="D430" s="13"/>
      <c r="E430" s="13"/>
      <c r="F430" s="13">
        <v>10191</v>
      </c>
      <c r="G430" s="13"/>
      <c r="H430" s="13">
        <f>F430-D429</f>
        <v>48</v>
      </c>
      <c r="I430" s="5"/>
    </row>
    <row r="431" spans="2:9">
      <c r="B431" s="103"/>
      <c r="C431" s="94"/>
      <c r="D431" s="13">
        <v>10143</v>
      </c>
      <c r="E431" s="13"/>
      <c r="F431" s="13"/>
      <c r="G431" s="13"/>
      <c r="H431" s="13"/>
      <c r="I431" s="13" t="s">
        <v>13</v>
      </c>
    </row>
    <row r="432" spans="2:9">
      <c r="B432" s="103"/>
      <c r="C432" s="92" t="s">
        <v>353</v>
      </c>
      <c r="D432" s="13"/>
      <c r="E432" s="13"/>
      <c r="F432" s="13">
        <v>10210</v>
      </c>
      <c r="G432" s="13"/>
      <c r="H432" s="13">
        <f>F432-D431</f>
        <v>67</v>
      </c>
      <c r="I432" s="5"/>
    </row>
    <row r="433" spans="2:9">
      <c r="B433" s="103"/>
      <c r="C433" s="93"/>
      <c r="D433" s="13">
        <v>10177</v>
      </c>
      <c r="E433" s="13"/>
      <c r="F433" s="13">
        <v>10222</v>
      </c>
      <c r="G433" s="13"/>
      <c r="H433" s="13">
        <f>F433-D433</f>
        <v>45</v>
      </c>
      <c r="I433" s="5"/>
    </row>
    <row r="434" spans="2:9">
      <c r="B434" s="104"/>
      <c r="C434" s="94"/>
      <c r="D434" s="13">
        <v>10177</v>
      </c>
      <c r="E434" s="13"/>
      <c r="F434" s="13">
        <v>10240</v>
      </c>
      <c r="G434" s="13"/>
      <c r="H434" s="13">
        <f>F434-D434</f>
        <v>63</v>
      </c>
      <c r="I434" s="5"/>
    </row>
    <row r="435" spans="2:9">
      <c r="B435" s="105" t="s">
        <v>386</v>
      </c>
      <c r="C435" s="89" t="s">
        <v>353</v>
      </c>
      <c r="D435" s="13">
        <v>10220</v>
      </c>
      <c r="E435" s="13"/>
      <c r="F435" s="13">
        <v>10245</v>
      </c>
      <c r="G435" s="13"/>
      <c r="H435" s="13">
        <f>F435-D435</f>
        <v>25</v>
      </c>
      <c r="I435" s="5"/>
    </row>
    <row r="436" spans="2:9">
      <c r="B436" s="106"/>
      <c r="C436" s="90"/>
      <c r="D436" s="13">
        <v>10215</v>
      </c>
      <c r="E436" s="13"/>
      <c r="F436" s="13"/>
      <c r="G436" s="13"/>
      <c r="H436" s="13"/>
      <c r="I436" s="13" t="s">
        <v>13</v>
      </c>
    </row>
    <row r="437" spans="2:9">
      <c r="B437" s="106"/>
      <c r="C437" s="90"/>
      <c r="D437" s="5"/>
      <c r="E437" s="13"/>
      <c r="F437" s="13">
        <v>10360</v>
      </c>
      <c r="G437" s="13"/>
      <c r="H437" s="13">
        <f>F437-D436</f>
        <v>145</v>
      </c>
      <c r="I437" s="5"/>
    </row>
    <row r="438" spans="2:9">
      <c r="B438" s="107"/>
      <c r="C438" s="90"/>
      <c r="D438" s="13">
        <v>10215</v>
      </c>
      <c r="E438" s="13"/>
      <c r="F438" s="13"/>
      <c r="G438" s="13"/>
      <c r="H438" s="13"/>
      <c r="I438" s="13" t="s">
        <v>13</v>
      </c>
    </row>
    <row r="439" spans="2:9">
      <c r="B439" s="45" t="s">
        <v>387</v>
      </c>
      <c r="C439" s="91"/>
      <c r="D439" s="5"/>
      <c r="E439" s="13"/>
      <c r="F439" s="13">
        <v>10372</v>
      </c>
      <c r="G439" s="13"/>
      <c r="H439" s="13">
        <f>F439-D438</f>
        <v>157</v>
      </c>
      <c r="I439" s="5"/>
    </row>
    <row r="440" spans="2:9">
      <c r="B440" s="45" t="s">
        <v>387</v>
      </c>
      <c r="C440" s="41" t="s">
        <v>353</v>
      </c>
      <c r="D440" s="13">
        <v>10340</v>
      </c>
      <c r="E440" s="13"/>
      <c r="F440" s="13"/>
      <c r="G440" s="13">
        <v>10328</v>
      </c>
      <c r="H440" s="13">
        <f>G440-D440</f>
        <v>-12</v>
      </c>
      <c r="I440" s="5"/>
    </row>
    <row r="441" spans="2:9">
      <c r="B441" s="45" t="s">
        <v>387</v>
      </c>
      <c r="C441" s="41" t="s">
        <v>353</v>
      </c>
      <c r="D441" s="13">
        <v>10313</v>
      </c>
      <c r="E441" s="13"/>
      <c r="F441" s="13"/>
      <c r="G441" s="13"/>
      <c r="H441" s="13"/>
      <c r="I441" s="13" t="s">
        <v>13</v>
      </c>
    </row>
    <row r="442" spans="2:9">
      <c r="B442" s="45" t="s">
        <v>389</v>
      </c>
      <c r="C442" s="41" t="s">
        <v>353</v>
      </c>
      <c r="D442" s="13"/>
      <c r="E442" s="13"/>
      <c r="F442" s="13">
        <v>10385</v>
      </c>
      <c r="G442" s="13"/>
      <c r="H442" s="13">
        <f>F442-D441</f>
        <v>72</v>
      </c>
      <c r="I442" s="5"/>
    </row>
    <row r="443" spans="2:9">
      <c r="B443" s="45" t="s">
        <v>387</v>
      </c>
      <c r="C443" s="41" t="s">
        <v>353</v>
      </c>
      <c r="D443" s="13">
        <v>10300</v>
      </c>
      <c r="E443" s="13"/>
      <c r="F443" s="13"/>
      <c r="G443" s="13"/>
      <c r="H443" s="13"/>
      <c r="I443" s="13" t="s">
        <v>13</v>
      </c>
    </row>
    <row r="444" spans="2:9">
      <c r="B444" s="45" t="s">
        <v>389</v>
      </c>
      <c r="C444" s="35"/>
      <c r="D444" s="13"/>
      <c r="E444" s="13"/>
      <c r="F444" s="13">
        <v>10382</v>
      </c>
      <c r="G444" s="13"/>
      <c r="H444" s="13"/>
      <c r="I444" s="5"/>
    </row>
    <row r="445" spans="2:9">
      <c r="B445" s="45" t="s">
        <v>388</v>
      </c>
      <c r="C445" s="41" t="s">
        <v>353</v>
      </c>
      <c r="D445" s="13">
        <v>10290</v>
      </c>
      <c r="E445" s="13"/>
      <c r="F445" s="13">
        <v>10340</v>
      </c>
      <c r="G445" s="13"/>
      <c r="H445" s="13">
        <f>F445-D445</f>
        <v>50</v>
      </c>
      <c r="I445" s="5"/>
    </row>
    <row r="446" spans="2:9">
      <c r="B446" s="45" t="s">
        <v>388</v>
      </c>
      <c r="C446" s="41" t="s">
        <v>353</v>
      </c>
      <c r="D446" s="13">
        <v>10290</v>
      </c>
      <c r="E446" s="13"/>
      <c r="F446" s="13"/>
      <c r="G446" s="13"/>
      <c r="H446" s="13"/>
      <c r="I446" s="13" t="s">
        <v>13</v>
      </c>
    </row>
    <row r="447" spans="2:9">
      <c r="B447" s="45" t="s">
        <v>389</v>
      </c>
      <c r="C447" s="35"/>
      <c r="D447" s="13"/>
      <c r="E447" s="13"/>
      <c r="F447" s="13">
        <v>10362</v>
      </c>
      <c r="G447" s="13"/>
      <c r="H447" s="13">
        <f>F447-D446</f>
        <v>72</v>
      </c>
      <c r="I447" s="5"/>
    </row>
    <row r="448" spans="2:9">
      <c r="B448" s="45" t="s">
        <v>389</v>
      </c>
      <c r="C448" s="41" t="s">
        <v>353</v>
      </c>
      <c r="D448" s="13"/>
      <c r="E448" s="13">
        <v>10355</v>
      </c>
      <c r="F448" s="13"/>
      <c r="G448" s="13"/>
      <c r="H448" s="13"/>
      <c r="I448" s="13" t="s">
        <v>13</v>
      </c>
    </row>
    <row r="449" spans="2:9">
      <c r="B449" s="45" t="s">
        <v>390</v>
      </c>
      <c r="C449" s="41"/>
      <c r="D449" s="13">
        <v>10329</v>
      </c>
      <c r="E449" s="13"/>
      <c r="F449" s="13"/>
      <c r="G449" s="13"/>
      <c r="H449" s="13">
        <f>E448-D449</f>
        <v>26</v>
      </c>
      <c r="I449" s="5"/>
    </row>
    <row r="450" spans="2:9">
      <c r="B450" s="45" t="s">
        <v>390</v>
      </c>
      <c r="C450" s="41"/>
      <c r="D450" s="13">
        <v>10329</v>
      </c>
      <c r="E450" s="13">
        <v>10370</v>
      </c>
      <c r="F450" s="13"/>
      <c r="G450" s="13"/>
      <c r="H450" s="13">
        <f>E450-D450</f>
        <v>41</v>
      </c>
      <c r="I450" s="5"/>
    </row>
    <row r="451" spans="2:9">
      <c r="B451" s="45" t="s">
        <v>390</v>
      </c>
      <c r="C451" s="41" t="s">
        <v>353</v>
      </c>
      <c r="D451" s="13">
        <v>10355</v>
      </c>
      <c r="E451" s="13"/>
      <c r="F451" s="13"/>
      <c r="G451" s="13">
        <v>10342</v>
      </c>
      <c r="H451" s="13">
        <f>G451-D451</f>
        <v>-13</v>
      </c>
      <c r="I451" s="5"/>
    </row>
    <row r="452" spans="2:9">
      <c r="B452" s="45"/>
      <c r="C452" s="41"/>
      <c r="D452" s="13"/>
      <c r="E452" s="13">
        <v>10348</v>
      </c>
      <c r="F452" s="13"/>
      <c r="G452" s="13">
        <v>10360</v>
      </c>
      <c r="H452" s="13">
        <f>E452-G452</f>
        <v>-12</v>
      </c>
      <c r="I452" s="5"/>
    </row>
    <row r="453" spans="2:9">
      <c r="B453" s="45" t="s">
        <v>391</v>
      </c>
      <c r="C453" s="41" t="s">
        <v>353</v>
      </c>
      <c r="D453" s="13">
        <v>10388</v>
      </c>
      <c r="E453" s="13"/>
      <c r="F453" s="13"/>
      <c r="G453" s="13"/>
      <c r="H453" s="13"/>
      <c r="I453" s="5"/>
    </row>
    <row r="454" spans="2:9">
      <c r="B454" s="45" t="s">
        <v>392</v>
      </c>
      <c r="C454" s="41"/>
      <c r="D454" s="13"/>
      <c r="E454" s="13"/>
      <c r="F454" s="13">
        <v>10402</v>
      </c>
      <c r="G454" s="13"/>
      <c r="H454" s="13">
        <f>F454-D453</f>
        <v>14</v>
      </c>
      <c r="I454" s="5"/>
    </row>
    <row r="455" spans="2:9">
      <c r="B455" s="45" t="s">
        <v>391</v>
      </c>
      <c r="C455" s="41"/>
      <c r="D455" s="13">
        <v>10388</v>
      </c>
      <c r="E455" s="13"/>
      <c r="F455" s="13"/>
      <c r="G455" s="13"/>
      <c r="H455" s="13"/>
      <c r="I455" s="13" t="s">
        <v>13</v>
      </c>
    </row>
    <row r="456" spans="2:9">
      <c r="B456" s="45" t="s">
        <v>392</v>
      </c>
      <c r="C456" s="41"/>
      <c r="D456" s="13"/>
      <c r="E456" s="13"/>
      <c r="F456" s="13">
        <v>10423</v>
      </c>
      <c r="G456" s="13"/>
      <c r="H456" s="13">
        <f>F456-D455</f>
        <v>35</v>
      </c>
      <c r="I456" s="5"/>
    </row>
    <row r="457" spans="2:9">
      <c r="B457" s="105" t="s">
        <v>392</v>
      </c>
      <c r="C457" s="89" t="s">
        <v>394</v>
      </c>
      <c r="D457" s="13">
        <v>10400</v>
      </c>
      <c r="E457" s="13"/>
      <c r="F457" s="13">
        <v>10431</v>
      </c>
      <c r="G457" s="13"/>
      <c r="H457" s="13">
        <f>F457-D457</f>
        <v>31</v>
      </c>
      <c r="I457" s="5"/>
    </row>
    <row r="458" spans="2:9">
      <c r="B458" s="106"/>
      <c r="C458" s="90"/>
      <c r="D458" s="13">
        <v>10400</v>
      </c>
      <c r="E458" s="13"/>
      <c r="F458" s="13">
        <v>10452</v>
      </c>
      <c r="G458" s="13"/>
      <c r="H458" s="13">
        <f>F458-D458</f>
        <v>52</v>
      </c>
      <c r="I458" s="5"/>
    </row>
    <row r="459" spans="2:9">
      <c r="B459" s="106"/>
      <c r="C459" s="90"/>
      <c r="D459" s="13">
        <v>10403</v>
      </c>
      <c r="E459" s="13"/>
      <c r="F459" s="13">
        <v>10460</v>
      </c>
      <c r="G459" s="13"/>
      <c r="H459" s="13">
        <f>F459-D459</f>
        <v>57</v>
      </c>
      <c r="I459" s="5"/>
    </row>
    <row r="460" spans="2:9">
      <c r="B460" s="107"/>
      <c r="C460" s="90"/>
      <c r="D460" s="13">
        <v>10403</v>
      </c>
      <c r="E460" s="13"/>
      <c r="F460" s="13"/>
      <c r="G460" s="13"/>
      <c r="H460" s="13"/>
      <c r="I460" s="13" t="s">
        <v>13</v>
      </c>
    </row>
    <row r="461" spans="2:9">
      <c r="B461" s="45" t="s">
        <v>395</v>
      </c>
      <c r="C461" s="90"/>
      <c r="D461" s="13"/>
      <c r="E461" s="13"/>
      <c r="F461" s="13">
        <v>10450</v>
      </c>
      <c r="G461" s="13"/>
      <c r="H461" s="13">
        <f>F461-D460</f>
        <v>47</v>
      </c>
      <c r="I461" s="5"/>
    </row>
    <row r="462" spans="2:9">
      <c r="B462" s="45" t="s">
        <v>397</v>
      </c>
      <c r="C462" s="90"/>
      <c r="D462" s="13">
        <v>10390</v>
      </c>
      <c r="E462" s="13"/>
      <c r="F462" s="13"/>
      <c r="G462" s="13"/>
      <c r="H462" s="13"/>
      <c r="I462" s="13" t="s">
        <v>13</v>
      </c>
    </row>
    <row r="463" spans="2:9">
      <c r="B463" s="45" t="s">
        <v>398</v>
      </c>
      <c r="C463" s="90"/>
      <c r="D463" s="13"/>
      <c r="E463" s="13"/>
      <c r="F463" s="13"/>
      <c r="G463" s="13">
        <v>10340</v>
      </c>
      <c r="H463" s="13">
        <f>G463-D462</f>
        <v>-50</v>
      </c>
      <c r="I463" s="5"/>
    </row>
    <row r="464" spans="2:9">
      <c r="B464" s="45" t="s">
        <v>398</v>
      </c>
      <c r="C464" s="90"/>
      <c r="D464" s="13">
        <v>10300</v>
      </c>
      <c r="E464" s="13">
        <v>10330</v>
      </c>
      <c r="F464" s="13"/>
      <c r="G464" s="13"/>
      <c r="H464" s="13">
        <f>E464-D464</f>
        <v>30</v>
      </c>
      <c r="I464" s="5"/>
    </row>
    <row r="465" spans="2:9">
      <c r="B465" s="45" t="s">
        <v>398</v>
      </c>
      <c r="C465" s="91"/>
      <c r="D465" s="13">
        <v>10300</v>
      </c>
      <c r="E465" s="13"/>
      <c r="F465" s="13">
        <v>10340</v>
      </c>
      <c r="G465" s="13"/>
      <c r="H465" s="13">
        <f>F465-D465</f>
        <v>40</v>
      </c>
      <c r="I465" s="5"/>
    </row>
    <row r="466" spans="2:9">
      <c r="B466" s="45" t="s">
        <v>398</v>
      </c>
      <c r="C466" s="35"/>
      <c r="D466" s="13">
        <v>10280</v>
      </c>
      <c r="E466" s="13">
        <v>10320</v>
      </c>
      <c r="F466" s="13"/>
      <c r="G466" s="13"/>
      <c r="H466" s="13">
        <f>E466-D466</f>
        <v>40</v>
      </c>
      <c r="I466" s="5"/>
    </row>
    <row r="467" spans="2:9">
      <c r="B467" s="13"/>
      <c r="C467" s="13"/>
      <c r="D467" s="13"/>
      <c r="E467" s="13"/>
      <c r="F467" s="13"/>
      <c r="G467" s="13"/>
      <c r="H467" s="5">
        <f>SUM(H376:H466)</f>
        <v>2505.1499999999996</v>
      </c>
      <c r="I467" s="5">
        <f>H467*75</f>
        <v>187886.24999999997</v>
      </c>
    </row>
    <row r="470" spans="2:9">
      <c r="B470" s="5" t="s">
        <v>402</v>
      </c>
      <c r="C470" s="13">
        <v>2017</v>
      </c>
      <c r="D470" s="13"/>
      <c r="E470" s="13"/>
      <c r="F470" s="13"/>
      <c r="G470" s="13"/>
      <c r="H470" s="13"/>
      <c r="I470" s="13"/>
    </row>
    <row r="471" spans="2:9">
      <c r="B471" s="11"/>
      <c r="C471" s="11"/>
      <c r="D471" s="11"/>
      <c r="E471" s="11"/>
      <c r="F471" s="11"/>
      <c r="G471" s="11"/>
      <c r="H471" s="11" t="s">
        <v>4</v>
      </c>
      <c r="I471" s="11"/>
    </row>
    <row r="472" spans="2:9">
      <c r="B472" s="12" t="s">
        <v>0</v>
      </c>
      <c r="C472" s="12" t="s">
        <v>5</v>
      </c>
      <c r="D472" s="12" t="s">
        <v>2</v>
      </c>
      <c r="E472" s="12" t="s">
        <v>6</v>
      </c>
      <c r="F472" s="12" t="s">
        <v>3</v>
      </c>
      <c r="G472" s="12" t="s">
        <v>7</v>
      </c>
      <c r="H472" s="12" t="s">
        <v>8</v>
      </c>
      <c r="I472" s="12" t="s">
        <v>9</v>
      </c>
    </row>
    <row r="473" spans="2:9">
      <c r="B473" s="92" t="s">
        <v>403</v>
      </c>
      <c r="C473" s="92" t="s">
        <v>394</v>
      </c>
      <c r="D473" s="13">
        <v>10270</v>
      </c>
      <c r="E473" s="13">
        <v>10290</v>
      </c>
      <c r="F473" s="13"/>
      <c r="G473" s="13"/>
      <c r="H473" s="13">
        <f t="shared" ref="H473:H483" si="2">E473-D473</f>
        <v>20</v>
      </c>
      <c r="I473" s="13"/>
    </row>
    <row r="474" spans="2:9">
      <c r="B474" s="93"/>
      <c r="C474" s="93"/>
      <c r="D474" s="13">
        <v>10260</v>
      </c>
      <c r="E474" s="13">
        <v>10290</v>
      </c>
      <c r="F474" s="13"/>
      <c r="G474" s="13"/>
      <c r="H474" s="13">
        <f t="shared" si="2"/>
        <v>30</v>
      </c>
      <c r="I474" s="13"/>
    </row>
    <row r="475" spans="2:9">
      <c r="B475" s="93"/>
      <c r="C475" s="93"/>
      <c r="D475" s="13">
        <v>10242</v>
      </c>
      <c r="E475" s="13">
        <v>10290</v>
      </c>
      <c r="F475" s="13"/>
      <c r="G475" s="13"/>
      <c r="H475" s="13">
        <f t="shared" si="2"/>
        <v>48</v>
      </c>
      <c r="I475" s="13"/>
    </row>
    <row r="476" spans="2:9">
      <c r="B476" s="93"/>
      <c r="C476" s="93"/>
      <c r="D476" s="14">
        <v>10236</v>
      </c>
      <c r="E476" s="14">
        <v>10305</v>
      </c>
      <c r="F476" s="13"/>
      <c r="G476" s="13"/>
      <c r="H476" s="13">
        <f t="shared" si="2"/>
        <v>69</v>
      </c>
      <c r="I476" s="13"/>
    </row>
    <row r="477" spans="2:9">
      <c r="B477" s="93"/>
      <c r="C477" s="93"/>
      <c r="D477" s="13">
        <v>10225</v>
      </c>
      <c r="E477" s="13">
        <v>10305</v>
      </c>
      <c r="F477" s="13"/>
      <c r="G477" s="13"/>
      <c r="H477" s="13">
        <f t="shared" si="2"/>
        <v>80</v>
      </c>
      <c r="I477" s="13"/>
    </row>
    <row r="478" spans="2:9">
      <c r="B478" s="93"/>
      <c r="C478" s="93"/>
      <c r="D478" s="13">
        <v>10218</v>
      </c>
      <c r="E478" s="13">
        <v>10305</v>
      </c>
      <c r="F478" s="13"/>
      <c r="G478" s="13"/>
      <c r="H478" s="13">
        <f t="shared" si="2"/>
        <v>87</v>
      </c>
      <c r="I478" s="13"/>
    </row>
    <row r="479" spans="2:9">
      <c r="B479" s="93"/>
      <c r="C479" s="93"/>
      <c r="D479" s="13">
        <v>10208</v>
      </c>
      <c r="E479" s="13">
        <v>10250</v>
      </c>
      <c r="F479" s="13"/>
      <c r="G479" s="13"/>
      <c r="H479" s="13">
        <f t="shared" si="2"/>
        <v>42</v>
      </c>
      <c r="I479" s="13"/>
    </row>
    <row r="480" spans="2:9">
      <c r="B480" s="93"/>
      <c r="C480" s="93"/>
      <c r="D480" s="13">
        <v>10192</v>
      </c>
      <c r="E480" s="13">
        <v>10250</v>
      </c>
      <c r="F480" s="13"/>
      <c r="G480" s="13"/>
      <c r="H480" s="13">
        <f t="shared" si="2"/>
        <v>58</v>
      </c>
      <c r="I480" s="13"/>
    </row>
    <row r="481" spans="2:9">
      <c r="B481" s="93"/>
      <c r="C481" s="93"/>
      <c r="D481" s="13">
        <v>10160</v>
      </c>
      <c r="E481" s="13">
        <v>10250</v>
      </c>
      <c r="F481" s="13"/>
      <c r="G481" s="13"/>
      <c r="H481" s="13">
        <f t="shared" si="2"/>
        <v>90</v>
      </c>
      <c r="I481" s="13"/>
    </row>
    <row r="482" spans="2:9">
      <c r="B482" s="93"/>
      <c r="C482" s="93"/>
      <c r="D482" s="13">
        <v>10142</v>
      </c>
      <c r="E482" s="13">
        <v>10190</v>
      </c>
      <c r="F482" s="13"/>
      <c r="G482" s="13"/>
      <c r="H482" s="13">
        <f t="shared" si="2"/>
        <v>48</v>
      </c>
      <c r="I482" s="13"/>
    </row>
    <row r="483" spans="2:9">
      <c r="B483" s="94"/>
      <c r="C483" s="94"/>
      <c r="D483" s="13">
        <v>10142</v>
      </c>
      <c r="E483" s="13">
        <v>10180</v>
      </c>
      <c r="F483" s="13"/>
      <c r="G483" s="13"/>
      <c r="H483" s="13">
        <f t="shared" si="2"/>
        <v>38</v>
      </c>
      <c r="I483" s="13"/>
    </row>
    <row r="484" spans="2:9">
      <c r="B484" s="92" t="s">
        <v>405</v>
      </c>
      <c r="C484" s="92" t="s">
        <v>394</v>
      </c>
      <c r="D484" s="13">
        <v>10179</v>
      </c>
      <c r="E484" s="13"/>
      <c r="F484" s="13">
        <v>10193</v>
      </c>
      <c r="G484" s="13"/>
      <c r="H484" s="13">
        <f>F484-D484</f>
        <v>14</v>
      </c>
      <c r="I484" s="13"/>
    </row>
    <row r="485" spans="2:9">
      <c r="B485" s="93"/>
      <c r="C485" s="93"/>
      <c r="D485" s="13">
        <v>10175</v>
      </c>
      <c r="E485" s="13"/>
      <c r="F485" s="13">
        <v>10195</v>
      </c>
      <c r="G485" s="13"/>
      <c r="H485" s="13">
        <f>F485-D485</f>
        <v>20</v>
      </c>
      <c r="I485" s="13"/>
    </row>
    <row r="486" spans="2:9">
      <c r="B486" s="93"/>
      <c r="C486" s="93"/>
      <c r="D486" s="13">
        <v>10139</v>
      </c>
      <c r="E486" s="13">
        <v>10162</v>
      </c>
      <c r="F486" s="13"/>
      <c r="G486" s="13"/>
      <c r="H486" s="13">
        <f>E486-D486</f>
        <v>23</v>
      </c>
      <c r="I486" s="13"/>
    </row>
    <row r="487" spans="2:9">
      <c r="B487" s="94"/>
      <c r="C487" s="94"/>
      <c r="D487" s="13">
        <v>10150</v>
      </c>
      <c r="E487" s="13">
        <v>10162</v>
      </c>
      <c r="F487" s="13"/>
      <c r="G487" s="13"/>
      <c r="H487" s="13">
        <f>E487-D487</f>
        <v>12</v>
      </c>
      <c r="I487" s="13"/>
    </row>
    <row r="488" spans="2:9">
      <c r="B488" s="89" t="s">
        <v>407</v>
      </c>
      <c r="C488" s="89" t="s">
        <v>394</v>
      </c>
      <c r="D488" s="13">
        <v>10117</v>
      </c>
      <c r="E488" s="13">
        <v>10140</v>
      </c>
      <c r="F488" s="13"/>
      <c r="G488" s="13"/>
      <c r="H488" s="13">
        <f>E488-D488</f>
        <v>23</v>
      </c>
      <c r="I488" s="13"/>
    </row>
    <row r="489" spans="2:9">
      <c r="B489" s="90"/>
      <c r="C489" s="90"/>
      <c r="D489" s="13">
        <v>10110</v>
      </c>
      <c r="E489" s="13">
        <v>10140</v>
      </c>
      <c r="F489" s="13"/>
      <c r="G489" s="13"/>
      <c r="H489" s="13">
        <f>E489-D489</f>
        <v>30</v>
      </c>
      <c r="I489" s="13"/>
    </row>
    <row r="490" spans="2:9">
      <c r="B490" s="90"/>
      <c r="C490" s="90"/>
      <c r="D490" s="13">
        <v>10110</v>
      </c>
      <c r="E490" s="13">
        <v>10140</v>
      </c>
      <c r="F490" s="13"/>
      <c r="G490" s="13"/>
      <c r="H490" s="13">
        <f>E490-D490</f>
        <v>30</v>
      </c>
      <c r="I490" s="13"/>
    </row>
    <row r="491" spans="2:9">
      <c r="B491" s="90"/>
      <c r="C491" s="90"/>
      <c r="D491" s="13"/>
      <c r="E491" s="13">
        <v>10114</v>
      </c>
      <c r="F491" s="13"/>
      <c r="G491" s="13">
        <v>10122</v>
      </c>
      <c r="H491" s="13">
        <f>E491-G491</f>
        <v>-8</v>
      </c>
      <c r="I491" s="13"/>
    </row>
    <row r="492" spans="2:9">
      <c r="B492" s="90"/>
      <c r="C492" s="90"/>
      <c r="D492" s="13"/>
      <c r="E492" s="13">
        <v>10114</v>
      </c>
      <c r="F492" s="13"/>
      <c r="G492" s="13">
        <v>10122</v>
      </c>
      <c r="H492" s="13">
        <f>E492-G492</f>
        <v>-8</v>
      </c>
      <c r="I492" s="13"/>
    </row>
    <row r="493" spans="2:9">
      <c r="B493" s="90"/>
      <c r="C493" s="90"/>
      <c r="D493" s="13">
        <v>10105</v>
      </c>
      <c r="E493" s="13">
        <v>10120</v>
      </c>
      <c r="F493" s="13"/>
      <c r="G493" s="13"/>
      <c r="H493" s="13">
        <f>E493-D493</f>
        <v>15</v>
      </c>
      <c r="I493" s="13"/>
    </row>
    <row r="494" spans="2:9">
      <c r="B494" s="90"/>
      <c r="C494" s="90"/>
      <c r="D494" s="13">
        <v>10109</v>
      </c>
      <c r="E494" s="13">
        <v>10120</v>
      </c>
      <c r="F494" s="13"/>
      <c r="G494" s="13"/>
      <c r="H494" s="13">
        <f>E494-D494</f>
        <v>11</v>
      </c>
      <c r="I494" s="13"/>
    </row>
    <row r="495" spans="2:9">
      <c r="B495" s="90"/>
      <c r="C495" s="90"/>
      <c r="D495" s="13">
        <v>10125</v>
      </c>
      <c r="E495" s="13"/>
      <c r="F495" s="13">
        <v>10141</v>
      </c>
      <c r="G495" s="13"/>
      <c r="H495" s="13">
        <f>F495-D495</f>
        <v>16</v>
      </c>
      <c r="I495" s="13"/>
    </row>
    <row r="496" spans="2:9">
      <c r="B496" s="90"/>
      <c r="C496" s="90"/>
      <c r="D496" s="13">
        <v>10125</v>
      </c>
      <c r="E496" s="13"/>
      <c r="F496" s="13">
        <v>10155</v>
      </c>
      <c r="G496" s="13"/>
      <c r="H496" s="13">
        <f>F496-D496</f>
        <v>30</v>
      </c>
      <c r="I496" s="13"/>
    </row>
    <row r="497" spans="2:9">
      <c r="B497" s="90"/>
      <c r="C497" s="90"/>
      <c r="D497" s="13">
        <v>10125</v>
      </c>
      <c r="E497" s="13"/>
      <c r="F497" s="13">
        <v>10160</v>
      </c>
      <c r="G497" s="13"/>
      <c r="H497" s="13">
        <f>F497-D497</f>
        <v>35</v>
      </c>
      <c r="I497" s="13"/>
    </row>
    <row r="498" spans="2:9">
      <c r="B498" s="90"/>
      <c r="C498" s="90"/>
      <c r="D498" s="13">
        <v>10125</v>
      </c>
      <c r="E498" s="13"/>
      <c r="F498" s="13">
        <v>10175</v>
      </c>
      <c r="G498" s="13"/>
      <c r="H498" s="13">
        <f>F498-D498</f>
        <v>50</v>
      </c>
      <c r="I498" s="13"/>
    </row>
    <row r="499" spans="2:9">
      <c r="B499" s="90"/>
      <c r="C499" s="90"/>
      <c r="D499" s="13">
        <v>10152</v>
      </c>
      <c r="E499" s="13"/>
      <c r="F499" s="13"/>
      <c r="G499" s="13"/>
      <c r="H499" s="13"/>
      <c r="I499" s="13" t="s">
        <v>13</v>
      </c>
    </row>
    <row r="500" spans="2:9">
      <c r="B500" s="28" t="s">
        <v>409</v>
      </c>
      <c r="C500" s="90"/>
      <c r="D500" s="5"/>
      <c r="E500" s="13"/>
      <c r="F500" s="13"/>
      <c r="G500" s="13">
        <v>10098</v>
      </c>
      <c r="H500" s="13">
        <f>G500-D499</f>
        <v>-54</v>
      </c>
      <c r="I500" s="5"/>
    </row>
    <row r="501" spans="2:9">
      <c r="B501" s="28" t="s">
        <v>407</v>
      </c>
      <c r="C501" s="90"/>
      <c r="D501" s="13">
        <v>10152</v>
      </c>
      <c r="E501" s="13"/>
      <c r="F501" s="13"/>
      <c r="G501" s="13"/>
      <c r="H501" s="13"/>
      <c r="I501" s="13" t="s">
        <v>13</v>
      </c>
    </row>
    <row r="502" spans="2:9">
      <c r="B502" s="90" t="s">
        <v>409</v>
      </c>
      <c r="C502" s="90" t="s">
        <v>394</v>
      </c>
      <c r="D502" s="5"/>
      <c r="E502" s="13"/>
      <c r="F502" s="13"/>
      <c r="G502" s="13">
        <v>10098</v>
      </c>
      <c r="H502" s="13">
        <f>G502-D501</f>
        <v>-54</v>
      </c>
      <c r="I502" s="5"/>
    </row>
    <row r="503" spans="2:9">
      <c r="B503" s="90"/>
      <c r="C503" s="90"/>
      <c r="D503" s="13">
        <v>10107</v>
      </c>
      <c r="E503" s="13"/>
      <c r="F503" s="13"/>
      <c r="G503" s="13">
        <v>10098</v>
      </c>
      <c r="H503" s="13">
        <f>G503-D503</f>
        <v>-9</v>
      </c>
      <c r="I503" s="5"/>
    </row>
    <row r="504" spans="2:9">
      <c r="B504" s="90"/>
      <c r="C504" s="90"/>
      <c r="D504" s="13">
        <v>10107</v>
      </c>
      <c r="E504" s="13"/>
      <c r="F504" s="13"/>
      <c r="G504" s="13">
        <v>10098</v>
      </c>
      <c r="H504" s="13">
        <f>G504-D504</f>
        <v>-9</v>
      </c>
      <c r="I504" s="5"/>
    </row>
    <row r="505" spans="2:9">
      <c r="B505" s="90"/>
      <c r="C505" s="90"/>
      <c r="D505" s="13">
        <v>10065</v>
      </c>
      <c r="E505" s="13">
        <v>10085</v>
      </c>
      <c r="F505" s="13"/>
      <c r="G505" s="13"/>
      <c r="H505" s="13">
        <f>E505-D505</f>
        <v>20</v>
      </c>
      <c r="I505" s="5"/>
    </row>
    <row r="506" spans="2:9">
      <c r="B506" s="90"/>
      <c r="C506" s="90"/>
      <c r="D506" s="13">
        <v>10065</v>
      </c>
      <c r="E506" s="13">
        <v>10085</v>
      </c>
      <c r="F506" s="13"/>
      <c r="G506" s="13"/>
      <c r="H506" s="13">
        <f>E506-D506</f>
        <v>20</v>
      </c>
      <c r="I506" s="5"/>
    </row>
    <row r="507" spans="2:9">
      <c r="B507" s="90"/>
      <c r="C507" s="90"/>
      <c r="D507" s="13">
        <v>10065</v>
      </c>
      <c r="E507" s="13">
        <v>10085</v>
      </c>
      <c r="F507" s="13"/>
      <c r="G507" s="13"/>
      <c r="H507" s="13">
        <f>E507-D507</f>
        <v>20</v>
      </c>
      <c r="I507" s="5"/>
    </row>
    <row r="508" spans="2:9">
      <c r="B508" s="90"/>
      <c r="C508" s="90"/>
      <c r="D508" s="5"/>
      <c r="E508" s="13">
        <v>10085</v>
      </c>
      <c r="F508" s="13"/>
      <c r="G508" s="13">
        <v>10096</v>
      </c>
      <c r="H508" s="13">
        <f>E508-G508</f>
        <v>-11</v>
      </c>
      <c r="I508" s="5"/>
    </row>
    <row r="509" spans="2:9">
      <c r="B509" s="90"/>
      <c r="C509" s="90"/>
      <c r="D509" s="13">
        <v>10055</v>
      </c>
      <c r="E509" s="13">
        <v>10085</v>
      </c>
      <c r="F509" s="13"/>
      <c r="G509" s="13"/>
      <c r="H509" s="13">
        <f>E509-D509</f>
        <v>30</v>
      </c>
      <c r="I509" s="5"/>
    </row>
    <row r="510" spans="2:9">
      <c r="B510" s="90"/>
      <c r="C510" s="90"/>
      <c r="D510" s="13">
        <v>10055</v>
      </c>
      <c r="E510" s="13">
        <v>10085</v>
      </c>
      <c r="F510" s="13"/>
      <c r="G510" s="13"/>
      <c r="H510" s="13">
        <f>E510-D510</f>
        <v>30</v>
      </c>
      <c r="I510" s="5"/>
    </row>
    <row r="511" spans="2:9">
      <c r="B511" s="90"/>
      <c r="C511" s="90"/>
      <c r="D511" s="13">
        <v>10055</v>
      </c>
      <c r="E511" s="13">
        <v>10085</v>
      </c>
      <c r="F511" s="13"/>
      <c r="G511" s="13"/>
      <c r="H511" s="13">
        <f>E511-D511</f>
        <v>30</v>
      </c>
      <c r="I511" s="5"/>
    </row>
    <row r="512" spans="2:9">
      <c r="B512" s="90"/>
      <c r="C512" s="90"/>
      <c r="D512" s="13">
        <v>10070</v>
      </c>
      <c r="E512" s="13"/>
      <c r="F512" s="13"/>
      <c r="G512" s="13"/>
      <c r="H512" s="13"/>
      <c r="I512" s="13" t="s">
        <v>13</v>
      </c>
    </row>
    <row r="513" spans="2:9">
      <c r="B513" s="28" t="s">
        <v>410</v>
      </c>
      <c r="C513" s="90"/>
      <c r="D513" s="13"/>
      <c r="E513" s="13"/>
      <c r="F513" s="13">
        <v>10093</v>
      </c>
      <c r="G513" s="13"/>
      <c r="H513" s="13">
        <f>F513-D512</f>
        <v>23</v>
      </c>
      <c r="I513" s="5"/>
    </row>
    <row r="514" spans="2:9">
      <c r="B514" s="29" t="s">
        <v>409</v>
      </c>
      <c r="C514" s="91"/>
      <c r="D514" s="13">
        <v>10070</v>
      </c>
      <c r="E514" s="13"/>
      <c r="F514" s="13"/>
      <c r="G514" s="13"/>
      <c r="H514" s="13"/>
      <c r="I514" s="13" t="s">
        <v>13</v>
      </c>
    </row>
    <row r="515" spans="2:9">
      <c r="B515" s="89" t="s">
        <v>410</v>
      </c>
      <c r="C515" s="89" t="s">
        <v>394</v>
      </c>
      <c r="D515" s="13"/>
      <c r="E515" s="13"/>
      <c r="F515" s="13">
        <v>10117</v>
      </c>
      <c r="G515" s="13"/>
      <c r="H515" s="13">
        <f>F515-D514</f>
        <v>47</v>
      </c>
      <c r="I515" s="5"/>
    </row>
    <row r="516" spans="2:9">
      <c r="B516" s="90"/>
      <c r="C516" s="90"/>
      <c r="D516" s="13">
        <v>10111</v>
      </c>
      <c r="E516" s="13"/>
      <c r="F516" s="13">
        <v>10132</v>
      </c>
      <c r="G516" s="13"/>
      <c r="H516" s="13">
        <f t="shared" ref="H516:H524" si="3">F516-D516</f>
        <v>21</v>
      </c>
      <c r="I516" s="5"/>
    </row>
    <row r="517" spans="2:9">
      <c r="B517" s="90"/>
      <c r="C517" s="90"/>
      <c r="D517" s="13">
        <v>10111</v>
      </c>
      <c r="E517" s="13"/>
      <c r="F517" s="13">
        <v>10137</v>
      </c>
      <c r="G517" s="13"/>
      <c r="H517" s="13">
        <f t="shared" si="3"/>
        <v>26</v>
      </c>
      <c r="I517" s="5"/>
    </row>
    <row r="518" spans="2:9">
      <c r="B518" s="90"/>
      <c r="C518" s="90"/>
      <c r="D518" s="13">
        <v>10110</v>
      </c>
      <c r="E518" s="13"/>
      <c r="F518" s="13">
        <v>10143</v>
      </c>
      <c r="G518" s="13"/>
      <c r="H518" s="13">
        <f t="shared" si="3"/>
        <v>33</v>
      </c>
      <c r="I518" s="5"/>
    </row>
    <row r="519" spans="2:9">
      <c r="B519" s="90"/>
      <c r="C519" s="90"/>
      <c r="D519" s="13">
        <v>10110</v>
      </c>
      <c r="E519" s="13"/>
      <c r="F519" s="13">
        <v>10147</v>
      </c>
      <c r="G519" s="13"/>
      <c r="H519" s="13">
        <f t="shared" si="3"/>
        <v>37</v>
      </c>
      <c r="I519" s="5"/>
    </row>
    <row r="520" spans="2:9">
      <c r="B520" s="90"/>
      <c r="C520" s="90"/>
      <c r="D520" s="13">
        <v>10138</v>
      </c>
      <c r="E520" s="13"/>
      <c r="F520" s="13">
        <v>10155</v>
      </c>
      <c r="G520" s="13"/>
      <c r="H520" s="13">
        <f t="shared" si="3"/>
        <v>17</v>
      </c>
      <c r="I520" s="5"/>
    </row>
    <row r="521" spans="2:9">
      <c r="B521" s="90"/>
      <c r="C521" s="90"/>
      <c r="D521" s="13">
        <v>10138</v>
      </c>
      <c r="E521" s="13"/>
      <c r="F521" s="13">
        <v>10164</v>
      </c>
      <c r="G521" s="13"/>
      <c r="H521" s="13">
        <f t="shared" si="3"/>
        <v>26</v>
      </c>
      <c r="I521" s="5"/>
    </row>
    <row r="522" spans="2:9">
      <c r="B522" s="90"/>
      <c r="C522" s="90"/>
      <c r="D522" s="13">
        <v>10135</v>
      </c>
      <c r="E522" s="13"/>
      <c r="F522" s="13">
        <v>10164</v>
      </c>
      <c r="G522" s="13"/>
      <c r="H522" s="13">
        <f t="shared" si="3"/>
        <v>29</v>
      </c>
      <c r="I522" s="5"/>
    </row>
    <row r="523" spans="2:9">
      <c r="B523" s="90"/>
      <c r="C523" s="90"/>
      <c r="D523" s="13">
        <v>10139</v>
      </c>
      <c r="E523" s="13"/>
      <c r="F523" s="13">
        <v>10192</v>
      </c>
      <c r="G523" s="13"/>
      <c r="H523" s="13">
        <f t="shared" si="3"/>
        <v>53</v>
      </c>
      <c r="I523" s="5"/>
    </row>
    <row r="524" spans="2:9">
      <c r="B524" s="91"/>
      <c r="C524" s="91"/>
      <c r="D524" s="13">
        <v>10139</v>
      </c>
      <c r="E524" s="13"/>
      <c r="F524" s="13">
        <v>10192</v>
      </c>
      <c r="G524" s="13"/>
      <c r="H524" s="13">
        <f t="shared" si="3"/>
        <v>53</v>
      </c>
      <c r="I524" s="5"/>
    </row>
    <row r="525" spans="2:9">
      <c r="B525" s="89" t="s">
        <v>415</v>
      </c>
      <c r="C525" s="89" t="s">
        <v>394</v>
      </c>
      <c r="D525" s="13"/>
      <c r="E525" s="13">
        <v>10250</v>
      </c>
      <c r="F525" s="13"/>
      <c r="G525" s="13">
        <v>10277</v>
      </c>
      <c r="H525" s="13">
        <f>E525-G525</f>
        <v>-27</v>
      </c>
      <c r="I525" s="5"/>
    </row>
    <row r="526" spans="2:9">
      <c r="B526" s="90"/>
      <c r="C526" s="90"/>
      <c r="D526" s="13"/>
      <c r="E526" s="13">
        <v>10270</v>
      </c>
      <c r="F526" s="13"/>
      <c r="G526" s="13">
        <v>10277</v>
      </c>
      <c r="H526" s="13">
        <f>E526-G526</f>
        <v>-7</v>
      </c>
      <c r="I526" s="5"/>
    </row>
    <row r="527" spans="2:9">
      <c r="B527" s="90"/>
      <c r="C527" s="90"/>
      <c r="D527" s="13">
        <v>10280</v>
      </c>
      <c r="E527" s="13"/>
      <c r="F527" s="13">
        <v>10293</v>
      </c>
      <c r="G527" s="13"/>
      <c r="H527" s="13">
        <f>F527-D527</f>
        <v>13</v>
      </c>
      <c r="I527" s="5"/>
    </row>
    <row r="528" spans="2:9">
      <c r="B528" s="90"/>
      <c r="C528" s="90"/>
      <c r="D528" s="13">
        <v>10280</v>
      </c>
      <c r="E528" s="13"/>
      <c r="F528" s="13">
        <v>10297</v>
      </c>
      <c r="G528" s="13"/>
      <c r="H528" s="13">
        <f>F528-D528</f>
        <v>17</v>
      </c>
      <c r="I528" s="5"/>
    </row>
    <row r="529" spans="2:9">
      <c r="B529" s="90"/>
      <c r="C529" s="90"/>
      <c r="D529" s="13">
        <v>10280</v>
      </c>
      <c r="E529" s="13"/>
      <c r="F529" s="13"/>
      <c r="G529" s="13"/>
      <c r="H529" s="13"/>
      <c r="I529" s="13" t="s">
        <v>13</v>
      </c>
    </row>
    <row r="530" spans="2:9">
      <c r="B530" s="28" t="s">
        <v>424</v>
      </c>
      <c r="C530" s="90"/>
      <c r="D530" s="13"/>
      <c r="E530" s="13"/>
      <c r="F530" s="13">
        <v>10320</v>
      </c>
      <c r="G530" s="13"/>
      <c r="H530" s="13">
        <f>F530-D529</f>
        <v>40</v>
      </c>
      <c r="I530" s="5"/>
    </row>
    <row r="531" spans="2:9">
      <c r="B531" s="29" t="s">
        <v>415</v>
      </c>
      <c r="C531" s="90"/>
      <c r="D531" s="13">
        <v>10280</v>
      </c>
      <c r="E531" s="13"/>
      <c r="F531" s="13"/>
      <c r="G531" s="13"/>
      <c r="H531" s="13"/>
      <c r="I531" s="13" t="s">
        <v>13</v>
      </c>
    </row>
    <row r="532" spans="2:9">
      <c r="B532" s="29" t="s">
        <v>424</v>
      </c>
      <c r="C532" s="91"/>
      <c r="D532" s="13"/>
      <c r="E532" s="13"/>
      <c r="F532" s="13">
        <v>10340</v>
      </c>
      <c r="G532" s="13"/>
      <c r="H532" s="13">
        <f>F532-D531</f>
        <v>60</v>
      </c>
      <c r="I532" s="5"/>
    </row>
    <row r="533" spans="2:9">
      <c r="B533" s="89" t="s">
        <v>427</v>
      </c>
      <c r="C533" s="89" t="s">
        <v>394</v>
      </c>
      <c r="D533" s="13">
        <v>10185</v>
      </c>
      <c r="E533" s="13"/>
      <c r="F533" s="13">
        <v>10266</v>
      </c>
      <c r="G533" s="13"/>
      <c r="H533" s="13">
        <f>F533-D533</f>
        <v>81</v>
      </c>
      <c r="I533" s="5"/>
    </row>
    <row r="534" spans="2:9">
      <c r="B534" s="90"/>
      <c r="C534" s="90"/>
      <c r="D534" s="13">
        <v>10185</v>
      </c>
      <c r="E534" s="13"/>
      <c r="F534" s="13">
        <v>10266</v>
      </c>
      <c r="G534" s="13"/>
      <c r="H534" s="13">
        <f>F534-D534</f>
        <v>81</v>
      </c>
      <c r="I534" s="5"/>
    </row>
    <row r="535" spans="2:9">
      <c r="B535" s="90"/>
      <c r="C535" s="90"/>
      <c r="D535" s="13">
        <v>10185</v>
      </c>
      <c r="E535" s="13"/>
      <c r="F535" s="13">
        <v>10275</v>
      </c>
      <c r="G535" s="13"/>
      <c r="H535" s="13">
        <f>F535-D535</f>
        <v>90</v>
      </c>
      <c r="I535" s="5"/>
    </row>
    <row r="536" spans="2:9">
      <c r="B536" s="90"/>
      <c r="C536" s="90"/>
      <c r="D536" s="13">
        <v>10200</v>
      </c>
      <c r="E536" s="13"/>
      <c r="F536" s="13">
        <v>10275</v>
      </c>
      <c r="G536" s="13"/>
      <c r="H536" s="13">
        <f>F536-D536</f>
        <v>75</v>
      </c>
      <c r="I536" s="5"/>
    </row>
    <row r="537" spans="2:9">
      <c r="B537" s="90"/>
      <c r="C537" s="90"/>
      <c r="D537" s="13">
        <v>10200</v>
      </c>
      <c r="E537" s="13"/>
      <c r="F537" s="13"/>
      <c r="G537" s="13"/>
      <c r="H537" s="13"/>
      <c r="I537" s="13" t="s">
        <v>13</v>
      </c>
    </row>
    <row r="538" spans="2:9">
      <c r="B538" s="28" t="s">
        <v>429</v>
      </c>
      <c r="C538" s="90"/>
      <c r="D538" s="13"/>
      <c r="E538" s="13"/>
      <c r="F538" s="13">
        <v>10370</v>
      </c>
      <c r="G538" s="13"/>
      <c r="H538" s="13">
        <f>F538-D537</f>
        <v>170</v>
      </c>
      <c r="I538" s="13"/>
    </row>
    <row r="539" spans="2:9">
      <c r="B539" s="29" t="s">
        <v>427</v>
      </c>
      <c r="C539" s="90"/>
      <c r="D539" s="13">
        <v>10200</v>
      </c>
      <c r="E539" s="13"/>
      <c r="F539" s="13"/>
      <c r="G539" s="13"/>
      <c r="H539" s="13"/>
      <c r="I539" s="13" t="s">
        <v>13</v>
      </c>
    </row>
    <row r="540" spans="2:9">
      <c r="B540" s="29" t="s">
        <v>429</v>
      </c>
      <c r="C540" s="91"/>
      <c r="D540" s="5"/>
      <c r="E540" s="13"/>
      <c r="F540" s="13">
        <v>10390</v>
      </c>
      <c r="G540" s="13"/>
      <c r="H540" s="13">
        <f>F540-D539</f>
        <v>190</v>
      </c>
      <c r="I540" s="5"/>
    </row>
    <row r="541" spans="2:9">
      <c r="B541" s="92" t="s">
        <v>430</v>
      </c>
      <c r="C541" s="92" t="s">
        <v>394</v>
      </c>
      <c r="D541" s="13">
        <v>10375</v>
      </c>
      <c r="E541" s="13"/>
      <c r="F541" s="13">
        <v>10450</v>
      </c>
      <c r="G541" s="13"/>
      <c r="H541" s="13">
        <f>F541-D541</f>
        <v>75</v>
      </c>
      <c r="I541" s="5"/>
    </row>
    <row r="542" spans="2:9">
      <c r="B542" s="93"/>
      <c r="C542" s="93"/>
      <c r="D542" s="13">
        <v>10375</v>
      </c>
      <c r="E542" s="13"/>
      <c r="F542" s="13">
        <v>10450</v>
      </c>
      <c r="G542" s="13"/>
      <c r="H542" s="13">
        <v>75</v>
      </c>
      <c r="I542" s="5"/>
    </row>
    <row r="543" spans="2:9">
      <c r="B543" s="93"/>
      <c r="C543" s="93"/>
      <c r="D543" s="13">
        <v>10375</v>
      </c>
      <c r="E543" s="13"/>
      <c r="F543" s="13"/>
      <c r="G543" s="13"/>
      <c r="H543" s="13"/>
      <c r="I543" s="13" t="s">
        <v>13</v>
      </c>
    </row>
    <row r="544" spans="2:9">
      <c r="B544" s="30" t="s">
        <v>432</v>
      </c>
      <c r="C544" s="93"/>
      <c r="D544" s="5"/>
      <c r="E544" s="13"/>
      <c r="F544" s="13">
        <v>10496</v>
      </c>
      <c r="G544" s="13"/>
      <c r="H544" s="13">
        <f>F544-D543</f>
        <v>121</v>
      </c>
      <c r="I544" s="5"/>
    </row>
    <row r="545" spans="2:9">
      <c r="B545" s="31" t="s">
        <v>430</v>
      </c>
      <c r="C545" s="93"/>
      <c r="D545" s="13">
        <v>10375</v>
      </c>
      <c r="E545" s="13"/>
      <c r="F545" s="13"/>
      <c r="G545" s="13"/>
      <c r="H545" s="13"/>
      <c r="I545" s="13" t="s">
        <v>13</v>
      </c>
    </row>
    <row r="546" spans="2:9">
      <c r="B546" s="31" t="s">
        <v>437</v>
      </c>
      <c r="C546" s="94"/>
      <c r="D546" s="5"/>
      <c r="E546" s="13"/>
      <c r="F546" s="13">
        <v>10507</v>
      </c>
      <c r="G546" s="13"/>
      <c r="H546" s="13">
        <f>F546-D545</f>
        <v>132</v>
      </c>
      <c r="I546" s="5"/>
    </row>
    <row r="547" spans="2:9">
      <c r="B547" s="29" t="s">
        <v>438</v>
      </c>
      <c r="C547" s="89" t="s">
        <v>394</v>
      </c>
      <c r="D547" s="13">
        <v>10510</v>
      </c>
      <c r="E547" s="13"/>
      <c r="F547" s="13"/>
      <c r="G547" s="13"/>
      <c r="H547" s="13"/>
      <c r="I547" s="13" t="s">
        <v>13</v>
      </c>
    </row>
    <row r="548" spans="2:9">
      <c r="B548" s="29" t="s">
        <v>439</v>
      </c>
      <c r="C548" s="90"/>
      <c r="D548" s="13"/>
      <c r="E548" s="13"/>
      <c r="F548" s="13">
        <v>10565</v>
      </c>
      <c r="G548" s="13"/>
      <c r="H548" s="13">
        <f>F548-D547</f>
        <v>55</v>
      </c>
      <c r="I548" s="5"/>
    </row>
    <row r="549" spans="2:9">
      <c r="B549" s="29" t="s">
        <v>438</v>
      </c>
      <c r="C549" s="90"/>
      <c r="D549" s="13">
        <v>10505</v>
      </c>
      <c r="E549" s="13"/>
      <c r="F549" s="13"/>
      <c r="G549" s="13"/>
      <c r="H549" s="13"/>
      <c r="I549" s="13" t="s">
        <v>13</v>
      </c>
    </row>
    <row r="550" spans="2:9">
      <c r="B550" s="29" t="s">
        <v>439</v>
      </c>
      <c r="C550" s="91"/>
      <c r="D550" s="5"/>
      <c r="E550" s="13"/>
      <c r="F550" s="13">
        <v>10565</v>
      </c>
      <c r="G550" s="13"/>
      <c r="H550" s="13">
        <f>F550-D549</f>
        <v>60</v>
      </c>
      <c r="I550" s="5"/>
    </row>
    <row r="551" spans="2:9">
      <c r="B551" s="31" t="s">
        <v>441</v>
      </c>
      <c r="C551" s="43" t="s">
        <v>444</v>
      </c>
      <c r="D551" s="13">
        <v>10510</v>
      </c>
      <c r="E551" s="13"/>
      <c r="F551" s="13"/>
      <c r="G551" s="13"/>
      <c r="H551" s="13"/>
      <c r="I551" s="13" t="s">
        <v>13</v>
      </c>
    </row>
    <row r="552" spans="2:9">
      <c r="B552" s="92" t="s">
        <v>446</v>
      </c>
      <c r="C552" s="92" t="s">
        <v>444</v>
      </c>
      <c r="D552" s="5"/>
      <c r="E552" s="13"/>
      <c r="F552" s="13">
        <v>10558</v>
      </c>
      <c r="G552" s="13"/>
      <c r="H552" s="13">
        <f>F552-D551</f>
        <v>48</v>
      </c>
      <c r="I552" s="5"/>
    </row>
    <row r="553" spans="2:9">
      <c r="B553" s="93"/>
      <c r="C553" s="93"/>
      <c r="D553" s="13">
        <v>10517</v>
      </c>
      <c r="E553" s="13"/>
      <c r="F553" s="13">
        <v>10558</v>
      </c>
      <c r="G553" s="13"/>
      <c r="H553" s="13">
        <f>F553-D553</f>
        <v>41</v>
      </c>
      <c r="I553" s="5"/>
    </row>
    <row r="554" spans="2:9">
      <c r="B554" s="13"/>
      <c r="C554" s="13"/>
      <c r="D554" s="13"/>
      <c r="E554" s="13"/>
      <c r="F554" s="13"/>
      <c r="G554" s="13"/>
      <c r="H554" s="5">
        <f>SUM(H473:H553)</f>
        <v>2671</v>
      </c>
      <c r="I554" s="5">
        <f>H554*75</f>
        <v>200325</v>
      </c>
    </row>
  </sheetData>
  <mergeCells count="64">
    <mergeCell ref="C552:C553"/>
    <mergeCell ref="B552:B553"/>
    <mergeCell ref="C547:C550"/>
    <mergeCell ref="B484:B487"/>
    <mergeCell ref="C484:C487"/>
    <mergeCell ref="B525:B529"/>
    <mergeCell ref="C525:C532"/>
    <mergeCell ref="C541:C546"/>
    <mergeCell ref="B541:B543"/>
    <mergeCell ref="B533:B537"/>
    <mergeCell ref="C533:C540"/>
    <mergeCell ref="B488:B499"/>
    <mergeCell ref="C488:C501"/>
    <mergeCell ref="B502:B512"/>
    <mergeCell ref="C502:C514"/>
    <mergeCell ref="B515:B524"/>
    <mergeCell ref="C515:C524"/>
    <mergeCell ref="B406:B411"/>
    <mergeCell ref="C406:C411"/>
    <mergeCell ref="C401:C405"/>
    <mergeCell ref="C473:C483"/>
    <mergeCell ref="B473:B483"/>
    <mergeCell ref="C435:C439"/>
    <mergeCell ref="B435:B438"/>
    <mergeCell ref="C457:C465"/>
    <mergeCell ref="B457:B460"/>
    <mergeCell ref="B412:B417"/>
    <mergeCell ref="C412:C417"/>
    <mergeCell ref="C418:C420"/>
    <mergeCell ref="C426:C431"/>
    <mergeCell ref="B426:B429"/>
    <mergeCell ref="B418:B420"/>
    <mergeCell ref="C24:C30"/>
    <mergeCell ref="F44:G44"/>
    <mergeCell ref="F59:G59"/>
    <mergeCell ref="F75:G75"/>
    <mergeCell ref="C286:C293"/>
    <mergeCell ref="C278:C285"/>
    <mergeCell ref="F200:G200"/>
    <mergeCell ref="F137:G137"/>
    <mergeCell ref="F108:G108"/>
    <mergeCell ref="F87:G87"/>
    <mergeCell ref="F31:G31"/>
    <mergeCell ref="C146:C147"/>
    <mergeCell ref="C142:C144"/>
    <mergeCell ref="B117:B118"/>
    <mergeCell ref="C273:C277"/>
    <mergeCell ref="F306:G306"/>
    <mergeCell ref="C351:C353"/>
    <mergeCell ref="C354:C361"/>
    <mergeCell ref="B120:B121"/>
    <mergeCell ref="B122:B123"/>
    <mergeCell ref="B132:B134"/>
    <mergeCell ref="C387:C390"/>
    <mergeCell ref="B387:B390"/>
    <mergeCell ref="B391:B394"/>
    <mergeCell ref="C391:C394"/>
    <mergeCell ref="B401:B405"/>
    <mergeCell ref="B430:B434"/>
    <mergeCell ref="C432:C434"/>
    <mergeCell ref="C421:C425"/>
    <mergeCell ref="B421:B425"/>
    <mergeCell ref="B395:B400"/>
    <mergeCell ref="C395:C40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I386"/>
  <sheetViews>
    <sheetView topLeftCell="A377" workbookViewId="0">
      <selection activeCell="A389" sqref="A389:XFD425"/>
    </sheetView>
  </sheetViews>
  <sheetFormatPr defaultRowHeight="15"/>
  <cols>
    <col min="2" max="2" width="12.42578125" customWidth="1"/>
    <col min="3" max="3" width="16.42578125" customWidth="1"/>
    <col min="9" max="9" width="10.28515625" customWidth="1"/>
  </cols>
  <sheetData>
    <row r="2" spans="2:9">
      <c r="B2" s="5" t="s">
        <v>15</v>
      </c>
      <c r="C2" s="1">
        <v>2017</v>
      </c>
      <c r="D2" s="1"/>
      <c r="E2" s="1"/>
      <c r="F2" s="1"/>
      <c r="G2" s="1"/>
      <c r="H2" s="1"/>
      <c r="I2" s="1"/>
    </row>
    <row r="3" spans="2:9">
      <c r="B3" s="3"/>
      <c r="C3" s="3"/>
      <c r="D3" s="3"/>
      <c r="E3" s="3"/>
      <c r="F3" s="3"/>
      <c r="G3" s="3"/>
      <c r="H3" s="3" t="s">
        <v>4</v>
      </c>
      <c r="I3" s="3"/>
    </row>
    <row r="4" spans="2:9">
      <c r="B4" s="4" t="s">
        <v>0</v>
      </c>
      <c r="C4" s="4" t="s">
        <v>5</v>
      </c>
      <c r="D4" s="4" t="s">
        <v>2</v>
      </c>
      <c r="E4" s="4" t="s">
        <v>6</v>
      </c>
      <c r="F4" s="4" t="s">
        <v>3</v>
      </c>
      <c r="G4" s="4" t="s">
        <v>7</v>
      </c>
      <c r="H4" s="4" t="s">
        <v>8</v>
      </c>
      <c r="I4" s="4" t="s">
        <v>9</v>
      </c>
    </row>
    <row r="5" spans="2:9">
      <c r="B5" s="1" t="s">
        <v>18</v>
      </c>
      <c r="C5" s="1" t="s">
        <v>29</v>
      </c>
      <c r="D5" s="1">
        <v>17900</v>
      </c>
      <c r="E5" s="1">
        <v>18099</v>
      </c>
      <c r="F5" s="1"/>
      <c r="G5" s="1"/>
      <c r="H5" s="1">
        <f>E5-D5</f>
        <v>199</v>
      </c>
      <c r="I5" s="1"/>
    </row>
    <row r="6" spans="2:9">
      <c r="B6" s="1" t="s">
        <v>20</v>
      </c>
      <c r="C6" s="1"/>
      <c r="D6" s="1">
        <v>17900</v>
      </c>
      <c r="E6" s="1">
        <v>18130</v>
      </c>
      <c r="F6" s="1"/>
      <c r="G6" s="1"/>
      <c r="H6" s="1">
        <f>E6-D6</f>
        <v>230</v>
      </c>
      <c r="I6" s="1"/>
    </row>
    <row r="7" spans="2:9">
      <c r="B7" s="1" t="s">
        <v>21</v>
      </c>
      <c r="C7" s="1"/>
      <c r="D7" s="1">
        <v>17960</v>
      </c>
      <c r="E7" s="1">
        <v>18110</v>
      </c>
      <c r="F7" s="1"/>
      <c r="G7" s="1"/>
      <c r="H7" s="1">
        <f>E7-D7</f>
        <v>150</v>
      </c>
      <c r="I7" s="1"/>
    </row>
    <row r="8" spans="2:9">
      <c r="B8" s="1" t="s">
        <v>22</v>
      </c>
      <c r="C8" s="1"/>
      <c r="D8" s="1">
        <v>18230</v>
      </c>
      <c r="E8" s="1"/>
      <c r="F8" s="1"/>
      <c r="G8" s="1"/>
      <c r="H8" s="1"/>
      <c r="I8" s="1" t="s">
        <v>13</v>
      </c>
    </row>
    <row r="9" spans="2:9">
      <c r="B9" s="1" t="s">
        <v>25</v>
      </c>
      <c r="C9" s="1"/>
      <c r="D9" s="1"/>
      <c r="E9" s="1"/>
      <c r="F9" s="1">
        <v>18900</v>
      </c>
      <c r="G9" s="1"/>
      <c r="H9" s="1">
        <f>F9-D8</f>
        <v>670</v>
      </c>
      <c r="I9" s="1"/>
    </row>
    <row r="10" spans="2:9">
      <c r="B10" s="1" t="s">
        <v>25</v>
      </c>
      <c r="C10" s="1"/>
      <c r="D10" s="1"/>
      <c r="E10" s="1">
        <v>18950</v>
      </c>
      <c r="F10" s="1"/>
      <c r="G10" s="1"/>
      <c r="H10" s="1"/>
      <c r="I10" s="1" t="s">
        <v>13</v>
      </c>
    </row>
    <row r="11" spans="2:9">
      <c r="B11" s="1" t="s">
        <v>26</v>
      </c>
      <c r="C11" s="1"/>
      <c r="D11" s="1">
        <v>18850</v>
      </c>
      <c r="E11" s="1"/>
      <c r="F11" s="1"/>
      <c r="G11" s="1"/>
      <c r="H11" s="1">
        <f>E10-D11</f>
        <v>100</v>
      </c>
      <c r="I11" s="1"/>
    </row>
    <row r="12" spans="2:9">
      <c r="B12" s="1" t="s">
        <v>30</v>
      </c>
      <c r="C12" s="1"/>
      <c r="D12" s="1">
        <v>19060</v>
      </c>
      <c r="E12" s="1"/>
      <c r="F12" s="1">
        <v>19150</v>
      </c>
      <c r="G12" s="1"/>
      <c r="H12" s="1">
        <f>F12-D12</f>
        <v>90</v>
      </c>
      <c r="I12" s="1"/>
    </row>
    <row r="13" spans="2:9">
      <c r="B13" s="1" t="s">
        <v>31</v>
      </c>
      <c r="C13" s="1"/>
      <c r="D13" s="1"/>
      <c r="E13" s="1">
        <v>19200</v>
      </c>
      <c r="F13" s="1"/>
      <c r="G13" s="1"/>
      <c r="H13" s="1"/>
      <c r="I13" s="1" t="s">
        <v>13</v>
      </c>
    </row>
    <row r="14" spans="2:9">
      <c r="B14" s="1" t="s">
        <v>33</v>
      </c>
      <c r="C14" s="1"/>
      <c r="D14" s="1">
        <v>19000</v>
      </c>
      <c r="E14" s="1"/>
      <c r="F14" s="1"/>
      <c r="G14" s="1"/>
      <c r="H14" s="1">
        <v>200</v>
      </c>
      <c r="I14" s="1"/>
    </row>
    <row r="15" spans="2:9">
      <c r="B15" s="1" t="s">
        <v>33</v>
      </c>
      <c r="C15" s="1" t="s">
        <v>29</v>
      </c>
      <c r="D15" s="1">
        <v>19010</v>
      </c>
      <c r="E15" s="1"/>
      <c r="F15" s="1"/>
      <c r="G15" s="1">
        <v>18940</v>
      </c>
      <c r="H15" s="1">
        <f>G15-D15</f>
        <v>-70</v>
      </c>
      <c r="I15" s="1"/>
    </row>
    <row r="16" spans="2:9">
      <c r="B16" s="1" t="s">
        <v>33</v>
      </c>
      <c r="C16" s="1" t="s">
        <v>36</v>
      </c>
      <c r="D16" s="1"/>
      <c r="E16" s="1">
        <v>19000</v>
      </c>
      <c r="F16" s="1"/>
      <c r="G16" s="1"/>
      <c r="H16" s="1"/>
      <c r="I16" s="1" t="s">
        <v>13</v>
      </c>
    </row>
    <row r="17" spans="2:9">
      <c r="B17" s="1" t="s">
        <v>37</v>
      </c>
      <c r="C17" s="1"/>
      <c r="D17" s="1">
        <v>18860</v>
      </c>
      <c r="E17" s="1"/>
      <c r="F17" s="1"/>
      <c r="G17" s="1"/>
      <c r="H17" s="1">
        <f>E16-D17</f>
        <v>140</v>
      </c>
      <c r="I17" s="1"/>
    </row>
    <row r="18" spans="2:9">
      <c r="B18" s="1" t="s">
        <v>38</v>
      </c>
      <c r="C18" s="92" t="s">
        <v>36</v>
      </c>
      <c r="D18" s="1">
        <v>19130</v>
      </c>
      <c r="E18" s="1"/>
      <c r="F18" s="1"/>
      <c r="G18" s="1"/>
      <c r="H18" s="1"/>
      <c r="I18" s="1" t="s">
        <v>13</v>
      </c>
    </row>
    <row r="19" spans="2:9">
      <c r="B19" s="1" t="s">
        <v>40</v>
      </c>
      <c r="C19" s="93"/>
      <c r="D19" s="1"/>
      <c r="E19" s="1"/>
      <c r="F19" s="1">
        <v>19250</v>
      </c>
      <c r="G19" s="1"/>
      <c r="H19" s="1">
        <f>F19-D18</f>
        <v>120</v>
      </c>
      <c r="I19" s="1"/>
    </row>
    <row r="20" spans="2:9">
      <c r="B20" s="1" t="s">
        <v>40</v>
      </c>
      <c r="C20" s="93"/>
      <c r="D20" s="1"/>
      <c r="E20" s="1">
        <v>19510</v>
      </c>
      <c r="F20" s="1"/>
      <c r="G20" s="1"/>
      <c r="H20" s="1"/>
      <c r="I20" s="1"/>
    </row>
    <row r="21" spans="2:9">
      <c r="B21" s="1" t="s">
        <v>41</v>
      </c>
      <c r="C21" s="93"/>
      <c r="D21" s="1"/>
      <c r="E21" s="1">
        <v>19800</v>
      </c>
      <c r="F21" s="1"/>
      <c r="G21" s="1"/>
      <c r="H21" s="1"/>
      <c r="I21" s="1"/>
    </row>
    <row r="22" spans="2:9">
      <c r="B22" s="1" t="s">
        <v>42</v>
      </c>
      <c r="C22" s="93"/>
      <c r="D22" s="1">
        <v>19530</v>
      </c>
      <c r="E22" s="1"/>
      <c r="F22" s="1"/>
      <c r="G22" s="1"/>
      <c r="H22" s="1">
        <f>E21-D22</f>
        <v>270</v>
      </c>
      <c r="I22" s="1"/>
    </row>
    <row r="23" spans="2:9">
      <c r="B23" s="1"/>
      <c r="C23" s="93"/>
      <c r="D23" s="1">
        <v>19530</v>
      </c>
      <c r="E23" s="1"/>
      <c r="F23" s="1"/>
      <c r="G23" s="1"/>
      <c r="H23" s="1">
        <f>E20-D23</f>
        <v>-20</v>
      </c>
      <c r="I23" s="1"/>
    </row>
    <row r="24" spans="2:9">
      <c r="B24" s="1" t="s">
        <v>42</v>
      </c>
      <c r="C24" s="94"/>
      <c r="D24" s="1">
        <v>19540</v>
      </c>
      <c r="E24" s="1"/>
      <c r="F24" s="1"/>
      <c r="G24" s="1"/>
      <c r="H24" s="1"/>
      <c r="I24" s="1" t="s">
        <v>13</v>
      </c>
    </row>
    <row r="25" spans="2:9">
      <c r="B25" s="1"/>
      <c r="C25" s="1"/>
      <c r="D25" s="1"/>
      <c r="E25" s="1"/>
      <c r="F25" s="126" t="s">
        <v>44</v>
      </c>
      <c r="G25" s="127"/>
      <c r="H25" s="5">
        <f>SUM(H5:H24)</f>
        <v>2079</v>
      </c>
      <c r="I25" s="47">
        <f>2079*40</f>
        <v>83160</v>
      </c>
    </row>
    <row r="28" spans="2:9">
      <c r="B28" s="5" t="s">
        <v>46</v>
      </c>
      <c r="C28" s="5">
        <v>2017</v>
      </c>
      <c r="D28" s="1"/>
      <c r="E28" s="1"/>
      <c r="F28" s="1"/>
      <c r="G28" s="1"/>
      <c r="H28" s="1"/>
      <c r="I28" s="1"/>
    </row>
    <row r="29" spans="2:9">
      <c r="B29" s="3"/>
      <c r="C29" s="3"/>
      <c r="D29" s="3"/>
      <c r="E29" s="3"/>
      <c r="F29" s="3"/>
      <c r="G29" s="3"/>
      <c r="H29" s="3" t="s">
        <v>4</v>
      </c>
      <c r="I29" s="3"/>
    </row>
    <row r="30" spans="2:9">
      <c r="B30" s="4" t="s">
        <v>0</v>
      </c>
      <c r="C30" s="4" t="s">
        <v>5</v>
      </c>
      <c r="D30" s="4" t="s">
        <v>2</v>
      </c>
      <c r="E30" s="4" t="s">
        <v>6</v>
      </c>
      <c r="F30" s="4" t="s">
        <v>3</v>
      </c>
      <c r="G30" s="4" t="s">
        <v>7</v>
      </c>
      <c r="H30" s="4" t="s">
        <v>8</v>
      </c>
      <c r="I30" s="4" t="s">
        <v>9</v>
      </c>
    </row>
    <row r="31" spans="2:9">
      <c r="B31" s="1" t="s">
        <v>19</v>
      </c>
      <c r="C31" s="1" t="s">
        <v>36</v>
      </c>
      <c r="D31" s="1">
        <v>19540</v>
      </c>
      <c r="E31" s="1"/>
      <c r="F31" s="1"/>
      <c r="G31" s="1"/>
      <c r="H31" s="1"/>
      <c r="I31" s="1"/>
    </row>
    <row r="32" spans="2:9">
      <c r="B32" s="1" t="s">
        <v>51</v>
      </c>
      <c r="C32" s="1"/>
      <c r="D32" s="1"/>
      <c r="E32" s="1"/>
      <c r="F32" s="1">
        <v>20490</v>
      </c>
      <c r="G32" s="1"/>
      <c r="H32" s="1">
        <f>F32-D31</f>
        <v>950</v>
      </c>
      <c r="I32" s="1"/>
    </row>
    <row r="33" spans="2:9">
      <c r="B33" s="1" t="s">
        <v>51</v>
      </c>
      <c r="C33" s="1"/>
      <c r="D33" s="1"/>
      <c r="E33" s="1">
        <v>20430</v>
      </c>
      <c r="F33" s="1"/>
      <c r="G33" s="1"/>
      <c r="H33" s="1"/>
      <c r="I33" s="1" t="s">
        <v>13</v>
      </c>
    </row>
    <row r="34" spans="2:9">
      <c r="B34" s="1" t="s">
        <v>58</v>
      </c>
      <c r="C34" s="1"/>
      <c r="D34" s="1">
        <v>20100</v>
      </c>
      <c r="E34" s="1"/>
      <c r="F34" s="1"/>
      <c r="G34" s="1"/>
      <c r="H34" s="1">
        <f>E33-D34</f>
        <v>330</v>
      </c>
      <c r="I34" s="1"/>
    </row>
    <row r="35" spans="2:9">
      <c r="B35" s="1" t="s">
        <v>55</v>
      </c>
      <c r="C35" s="1"/>
      <c r="D35" s="1">
        <v>20250</v>
      </c>
      <c r="E35" s="1"/>
      <c r="F35" s="1"/>
      <c r="G35" s="1"/>
      <c r="H35" s="1"/>
      <c r="I35" s="1" t="s">
        <v>13</v>
      </c>
    </row>
    <row r="36" spans="2:9">
      <c r="B36" s="1" t="s">
        <v>54</v>
      </c>
      <c r="C36" s="1"/>
      <c r="D36" s="1"/>
      <c r="E36" s="1"/>
      <c r="F36" s="1">
        <v>20900</v>
      </c>
      <c r="G36" s="1"/>
      <c r="H36" s="1">
        <f>F36-D35</f>
        <v>650</v>
      </c>
      <c r="I36" s="1"/>
    </row>
    <row r="37" spans="2:9">
      <c r="B37" s="1" t="s">
        <v>59</v>
      </c>
      <c r="C37" s="1" t="s">
        <v>60</v>
      </c>
      <c r="D37" s="1"/>
      <c r="E37" s="1">
        <v>21000</v>
      </c>
      <c r="F37" s="1"/>
      <c r="G37" s="1"/>
      <c r="H37" s="1"/>
      <c r="I37" s="1" t="s">
        <v>13</v>
      </c>
    </row>
    <row r="38" spans="2:9">
      <c r="B38" s="1"/>
      <c r="C38" s="1"/>
      <c r="D38" s="1"/>
      <c r="E38" s="1"/>
      <c r="F38" s="125" t="s">
        <v>44</v>
      </c>
      <c r="G38" s="125"/>
      <c r="H38" s="5">
        <f>SUM(H31:H37)</f>
        <v>1930</v>
      </c>
      <c r="I38" s="5">
        <f>H38*40</f>
        <v>77200</v>
      </c>
    </row>
    <row r="41" spans="2:9">
      <c r="B41" s="5" t="s">
        <v>61</v>
      </c>
      <c r="C41" s="5">
        <v>2017</v>
      </c>
      <c r="D41" s="1"/>
      <c r="E41" s="1"/>
      <c r="F41" s="1"/>
      <c r="G41" s="1"/>
      <c r="H41" s="1"/>
      <c r="I41" s="1"/>
    </row>
    <row r="42" spans="2:9">
      <c r="B42" s="3"/>
      <c r="C42" s="3"/>
      <c r="D42" s="3"/>
      <c r="E42" s="3"/>
      <c r="F42" s="3"/>
      <c r="G42" s="3"/>
      <c r="H42" s="3" t="s">
        <v>4</v>
      </c>
      <c r="I42" s="3"/>
    </row>
    <row r="43" spans="2:9">
      <c r="B43" s="4" t="s">
        <v>0</v>
      </c>
      <c r="C43" s="4" t="s">
        <v>5</v>
      </c>
      <c r="D43" s="4" t="s">
        <v>2</v>
      </c>
      <c r="E43" s="4" t="s">
        <v>6</v>
      </c>
      <c r="F43" s="4" t="s">
        <v>3</v>
      </c>
      <c r="G43" s="4" t="s">
        <v>7</v>
      </c>
      <c r="H43" s="4" t="s">
        <v>8</v>
      </c>
      <c r="I43" s="4" t="s">
        <v>9</v>
      </c>
    </row>
    <row r="44" spans="2:9">
      <c r="B44" s="1" t="s">
        <v>19</v>
      </c>
      <c r="C44" s="1" t="s">
        <v>60</v>
      </c>
      <c r="D44" s="1"/>
      <c r="E44" s="1">
        <v>21000</v>
      </c>
      <c r="F44" s="1"/>
      <c r="G44" s="1"/>
      <c r="H44" s="1"/>
      <c r="I44" s="1"/>
    </row>
    <row r="45" spans="2:9">
      <c r="B45" s="1" t="s">
        <v>71</v>
      </c>
      <c r="C45" s="1"/>
      <c r="D45" s="1">
        <v>20530</v>
      </c>
      <c r="E45" s="1"/>
      <c r="F45" s="1"/>
      <c r="G45" s="1"/>
      <c r="H45" s="1">
        <f>E44-D45</f>
        <v>470</v>
      </c>
      <c r="I45" s="1"/>
    </row>
    <row r="46" spans="2:9">
      <c r="B46" s="1" t="s">
        <v>101</v>
      </c>
      <c r="C46" s="1" t="s">
        <v>60</v>
      </c>
      <c r="D46" s="1">
        <v>20610</v>
      </c>
      <c r="E46" s="1"/>
      <c r="F46" s="1"/>
      <c r="G46" s="1"/>
      <c r="H46" s="1"/>
      <c r="I46" s="1" t="s">
        <v>13</v>
      </c>
    </row>
    <row r="47" spans="2:9">
      <c r="B47" s="1" t="s">
        <v>65</v>
      </c>
      <c r="C47" s="1"/>
      <c r="D47" s="1"/>
      <c r="E47" s="1"/>
      <c r="F47" s="1">
        <v>21300</v>
      </c>
      <c r="G47" s="1"/>
      <c r="H47" s="1">
        <f>F47-D46</f>
        <v>690</v>
      </c>
      <c r="I47" s="1"/>
    </row>
    <row r="48" spans="2:9">
      <c r="B48" s="1" t="s">
        <v>102</v>
      </c>
      <c r="C48" s="1" t="s">
        <v>60</v>
      </c>
      <c r="D48" s="1"/>
      <c r="E48" s="1">
        <v>21130</v>
      </c>
      <c r="F48" s="1"/>
      <c r="G48" s="1"/>
      <c r="H48" s="1"/>
      <c r="I48" s="1" t="s">
        <v>13</v>
      </c>
    </row>
    <row r="49" spans="2:9">
      <c r="B49" s="1" t="s">
        <v>68</v>
      </c>
      <c r="C49" s="8" t="s">
        <v>60</v>
      </c>
      <c r="D49" s="1">
        <v>20800</v>
      </c>
      <c r="E49" s="1"/>
      <c r="F49" s="1"/>
      <c r="G49" s="1"/>
      <c r="H49" s="1">
        <f>E48-D49</f>
        <v>330</v>
      </c>
      <c r="I49" s="1"/>
    </row>
    <row r="50" spans="2:9">
      <c r="B50" s="1" t="s">
        <v>72</v>
      </c>
      <c r="C50" s="8" t="s">
        <v>103</v>
      </c>
      <c r="D50" s="1">
        <v>21000</v>
      </c>
      <c r="E50" s="1"/>
      <c r="F50" s="1"/>
      <c r="G50" s="1"/>
      <c r="H50" s="1"/>
      <c r="I50" s="1" t="s">
        <v>13</v>
      </c>
    </row>
    <row r="51" spans="2:9">
      <c r="B51" s="1"/>
      <c r="C51" s="1"/>
      <c r="D51" s="1"/>
      <c r="E51" s="1"/>
      <c r="F51" s="125" t="s">
        <v>44</v>
      </c>
      <c r="G51" s="125"/>
      <c r="H51" s="5">
        <f>SUM(H44:H50)</f>
        <v>1490</v>
      </c>
      <c r="I51" s="7">
        <f>H51*40</f>
        <v>59600</v>
      </c>
    </row>
    <row r="53" spans="2:9">
      <c r="B53" s="5" t="s">
        <v>76</v>
      </c>
      <c r="C53" s="5">
        <v>2017</v>
      </c>
      <c r="D53" s="1"/>
      <c r="E53" s="1"/>
      <c r="F53" s="1"/>
      <c r="G53" s="1"/>
      <c r="H53" s="1"/>
      <c r="I53" s="1"/>
    </row>
    <row r="54" spans="2:9">
      <c r="B54" s="3"/>
      <c r="C54" s="3"/>
      <c r="D54" s="3"/>
      <c r="E54" s="3"/>
      <c r="F54" s="3"/>
      <c r="G54" s="3"/>
      <c r="H54" s="3" t="s">
        <v>4</v>
      </c>
      <c r="I54" s="3"/>
    </row>
    <row r="55" spans="2:9">
      <c r="B55" s="4" t="s">
        <v>0</v>
      </c>
      <c r="C55" s="4" t="s">
        <v>5</v>
      </c>
      <c r="D55" s="4" t="s">
        <v>2</v>
      </c>
      <c r="E55" s="4" t="s">
        <v>6</v>
      </c>
      <c r="F55" s="4" t="s">
        <v>3</v>
      </c>
      <c r="G55" s="4" t="s">
        <v>7</v>
      </c>
      <c r="H55" s="4" t="s">
        <v>8</v>
      </c>
      <c r="I55" s="4" t="s">
        <v>9</v>
      </c>
    </row>
    <row r="56" spans="2:9">
      <c r="B56" s="1" t="s">
        <v>19</v>
      </c>
      <c r="C56" s="1" t="s">
        <v>103</v>
      </c>
      <c r="D56" s="1">
        <v>21000</v>
      </c>
      <c r="E56" s="1"/>
      <c r="F56" s="1"/>
      <c r="G56" s="1"/>
      <c r="H56" s="1"/>
      <c r="I56" s="1"/>
    </row>
    <row r="57" spans="2:9">
      <c r="B57" s="1" t="s">
        <v>84</v>
      </c>
      <c r="C57" s="1"/>
      <c r="D57" s="1"/>
      <c r="E57" s="1"/>
      <c r="F57" s="1">
        <v>21700</v>
      </c>
      <c r="G57" s="1"/>
      <c r="H57" s="1">
        <f>F57-D56</f>
        <v>700</v>
      </c>
      <c r="I57" s="1"/>
    </row>
    <row r="58" spans="2:9">
      <c r="B58" s="1" t="s">
        <v>104</v>
      </c>
      <c r="C58" s="1" t="s">
        <v>103</v>
      </c>
      <c r="D58" s="1"/>
      <c r="E58" s="1">
        <v>21750</v>
      </c>
      <c r="F58" s="1"/>
      <c r="G58" s="1"/>
      <c r="H58" s="1"/>
      <c r="I58" s="1" t="s">
        <v>13</v>
      </c>
    </row>
    <row r="59" spans="2:9">
      <c r="B59" s="1" t="s">
        <v>105</v>
      </c>
      <c r="C59" s="1"/>
      <c r="D59" s="1"/>
      <c r="E59" s="1"/>
      <c r="F59" s="1"/>
      <c r="G59" s="1">
        <v>21900</v>
      </c>
      <c r="H59" s="1">
        <f>E58-G59</f>
        <v>-150</v>
      </c>
      <c r="I59" s="1"/>
    </row>
    <row r="60" spans="2:9">
      <c r="B60" s="1" t="s">
        <v>106</v>
      </c>
      <c r="C60" s="1" t="s">
        <v>103</v>
      </c>
      <c r="D60" s="1">
        <v>21430</v>
      </c>
      <c r="E60" s="1"/>
      <c r="F60" s="1"/>
      <c r="G60" s="1"/>
      <c r="H60" s="1"/>
      <c r="I60" s="1" t="s">
        <v>13</v>
      </c>
    </row>
    <row r="61" spans="2:9">
      <c r="B61" s="1" t="s">
        <v>107</v>
      </c>
      <c r="C61" s="1"/>
      <c r="D61" s="1"/>
      <c r="E61" s="1"/>
      <c r="F61" s="1">
        <v>21800</v>
      </c>
      <c r="G61" s="1"/>
      <c r="H61" s="1">
        <f>F61-D60</f>
        <v>370</v>
      </c>
      <c r="I61" s="1"/>
    </row>
    <row r="62" spans="2:9">
      <c r="B62" s="1" t="s">
        <v>82</v>
      </c>
      <c r="C62" s="1" t="s">
        <v>108</v>
      </c>
      <c r="D62" s="1">
        <v>21960</v>
      </c>
      <c r="E62" s="1"/>
      <c r="F62" s="1"/>
      <c r="G62" s="1"/>
      <c r="H62" s="1"/>
      <c r="I62" s="1" t="s">
        <v>13</v>
      </c>
    </row>
    <row r="63" spans="2:9">
      <c r="B63" s="1"/>
      <c r="C63" s="1"/>
      <c r="D63" s="1"/>
      <c r="E63" s="1"/>
      <c r="F63" s="125" t="s">
        <v>44</v>
      </c>
      <c r="G63" s="125"/>
      <c r="H63" s="5">
        <f>SUM(H56:H62)</f>
        <v>920</v>
      </c>
      <c r="I63" s="7">
        <f>H63*40</f>
        <v>36800</v>
      </c>
    </row>
    <row r="66" spans="2:9">
      <c r="B66" s="5" t="s">
        <v>88</v>
      </c>
      <c r="C66" s="5">
        <v>2017</v>
      </c>
      <c r="D66" s="1"/>
      <c r="E66" s="1"/>
      <c r="F66" s="1"/>
      <c r="G66" s="1"/>
      <c r="H66" s="1"/>
      <c r="I66" s="1"/>
    </row>
    <row r="67" spans="2:9">
      <c r="B67" s="3"/>
      <c r="C67" s="3"/>
      <c r="D67" s="3"/>
      <c r="E67" s="3"/>
      <c r="F67" s="3"/>
      <c r="G67" s="3"/>
      <c r="H67" s="3" t="s">
        <v>4</v>
      </c>
      <c r="I67" s="3"/>
    </row>
    <row r="68" spans="2:9">
      <c r="B68" s="4" t="s">
        <v>0</v>
      </c>
      <c r="C68" s="4" t="s">
        <v>5</v>
      </c>
      <c r="D68" s="4" t="s">
        <v>2</v>
      </c>
      <c r="E68" s="4" t="s">
        <v>6</v>
      </c>
      <c r="F68" s="4" t="s">
        <v>3</v>
      </c>
      <c r="G68" s="4" t="s">
        <v>7</v>
      </c>
      <c r="H68" s="4" t="s">
        <v>8</v>
      </c>
      <c r="I68" s="4" t="s">
        <v>9</v>
      </c>
    </row>
    <row r="69" spans="2:9">
      <c r="B69" s="1" t="s">
        <v>19</v>
      </c>
      <c r="C69" s="1" t="s">
        <v>108</v>
      </c>
      <c r="D69" s="1">
        <v>22000</v>
      </c>
      <c r="E69" s="1"/>
      <c r="F69" s="1"/>
      <c r="G69" s="1"/>
      <c r="H69" s="1"/>
      <c r="I69" s="1" t="s">
        <v>13</v>
      </c>
    </row>
    <row r="70" spans="2:9">
      <c r="B70" s="1" t="s">
        <v>109</v>
      </c>
      <c r="C70" s="1"/>
      <c r="D70" s="1"/>
      <c r="E70" s="1"/>
      <c r="F70" s="1">
        <v>22900</v>
      </c>
      <c r="G70" s="1"/>
      <c r="H70" s="1">
        <f>F70-D69</f>
        <v>900</v>
      </c>
      <c r="I70" s="1"/>
    </row>
    <row r="71" spans="2:9">
      <c r="B71" s="1" t="s">
        <v>110</v>
      </c>
      <c r="C71" s="1" t="s">
        <v>108</v>
      </c>
      <c r="D71" s="1"/>
      <c r="E71" s="1">
        <v>22720</v>
      </c>
      <c r="F71" s="1"/>
      <c r="G71" s="1"/>
      <c r="H71" s="1"/>
      <c r="I71" s="1" t="s">
        <v>13</v>
      </c>
    </row>
    <row r="72" spans="2:9">
      <c r="B72" s="1" t="s">
        <v>111</v>
      </c>
      <c r="C72" s="1"/>
      <c r="D72" s="1"/>
      <c r="E72" s="1"/>
      <c r="F72" s="1"/>
      <c r="G72" s="1">
        <v>22900</v>
      </c>
      <c r="H72" s="1">
        <f>E71-G72</f>
        <v>-180</v>
      </c>
      <c r="I72" s="1"/>
    </row>
    <row r="73" spans="2:9">
      <c r="B73" s="1" t="s">
        <v>94</v>
      </c>
      <c r="C73" s="1" t="s">
        <v>108</v>
      </c>
      <c r="D73" s="1"/>
      <c r="E73" s="1">
        <v>22910</v>
      </c>
      <c r="F73" s="1"/>
      <c r="G73" s="1"/>
      <c r="H73" s="1"/>
      <c r="I73" s="1" t="s">
        <v>13</v>
      </c>
    </row>
    <row r="74" spans="2:9">
      <c r="B74" s="1" t="s">
        <v>98</v>
      </c>
      <c r="C74" s="1"/>
      <c r="D74" s="1">
        <v>22500</v>
      </c>
      <c r="E74" s="1"/>
      <c r="F74" s="1"/>
      <c r="G74" s="1"/>
      <c r="H74" s="1">
        <f>E73-D74</f>
        <v>410</v>
      </c>
      <c r="I74" s="1"/>
    </row>
    <row r="75" spans="2:9">
      <c r="B75" s="1" t="s">
        <v>98</v>
      </c>
      <c r="C75" s="1" t="s">
        <v>112</v>
      </c>
      <c r="D75" s="1">
        <v>22500</v>
      </c>
      <c r="E75" s="1"/>
      <c r="F75" s="1"/>
      <c r="G75" s="1"/>
      <c r="H75" s="1"/>
      <c r="I75" s="1" t="s">
        <v>13</v>
      </c>
    </row>
    <row r="76" spans="2:9">
      <c r="B76" s="1"/>
      <c r="C76" s="1"/>
      <c r="D76" s="1"/>
      <c r="E76" s="1"/>
      <c r="F76" s="125" t="s">
        <v>44</v>
      </c>
      <c r="G76" s="125"/>
      <c r="H76" s="5">
        <f>SUM(H69:H75)</f>
        <v>1130</v>
      </c>
      <c r="I76" s="7">
        <f>H76*75</f>
        <v>84750</v>
      </c>
    </row>
    <row r="78" spans="2:9">
      <c r="B78" s="5" t="s">
        <v>113</v>
      </c>
      <c r="C78" s="5">
        <v>2017</v>
      </c>
      <c r="D78" s="1"/>
      <c r="E78" s="1"/>
      <c r="F78" s="1"/>
      <c r="G78" s="1"/>
      <c r="H78" s="1"/>
      <c r="I78" s="1"/>
    </row>
    <row r="79" spans="2:9">
      <c r="B79" s="3"/>
      <c r="C79" s="3"/>
      <c r="D79" s="3"/>
      <c r="E79" s="3"/>
      <c r="F79" s="3"/>
      <c r="G79" s="3"/>
      <c r="H79" s="3" t="s">
        <v>4</v>
      </c>
      <c r="I79" s="3"/>
    </row>
    <row r="80" spans="2:9">
      <c r="B80" s="4" t="s">
        <v>0</v>
      </c>
      <c r="C80" s="4" t="s">
        <v>5</v>
      </c>
      <c r="D80" s="4" t="s">
        <v>2</v>
      </c>
      <c r="E80" s="4" t="s">
        <v>6</v>
      </c>
      <c r="F80" s="4" t="s">
        <v>3</v>
      </c>
      <c r="G80" s="4" t="s">
        <v>7</v>
      </c>
      <c r="H80" s="4" t="s">
        <v>8</v>
      </c>
      <c r="I80" s="4" t="s">
        <v>9</v>
      </c>
    </row>
    <row r="81" spans="2:9">
      <c r="B81" s="1" t="s">
        <v>140</v>
      </c>
      <c r="C81" s="1" t="s">
        <v>112</v>
      </c>
      <c r="D81" s="1"/>
      <c r="E81" s="1"/>
      <c r="F81" s="1"/>
      <c r="G81" s="1">
        <v>22650</v>
      </c>
      <c r="H81" s="1">
        <f>D75-G81</f>
        <v>-150</v>
      </c>
      <c r="I81" s="1"/>
    </row>
    <row r="82" spans="2:9">
      <c r="B82" s="1"/>
      <c r="C82" s="1"/>
      <c r="D82" s="1">
        <v>22680</v>
      </c>
      <c r="E82" s="1"/>
      <c r="F82" s="1">
        <v>23200</v>
      </c>
      <c r="G82" s="1"/>
      <c r="H82" s="1">
        <f>F82-D82</f>
        <v>520</v>
      </c>
      <c r="I82" s="1"/>
    </row>
    <row r="83" spans="2:9">
      <c r="B83" s="1" t="s">
        <v>114</v>
      </c>
      <c r="C83" s="1"/>
      <c r="D83" s="1">
        <v>23050</v>
      </c>
      <c r="E83" s="1"/>
      <c r="F83" s="1">
        <v>23240</v>
      </c>
      <c r="G83" s="1"/>
      <c r="H83" s="1">
        <f>F83-D83</f>
        <v>190</v>
      </c>
      <c r="I83" s="1"/>
    </row>
    <row r="84" spans="2:9">
      <c r="B84" s="1" t="s">
        <v>116</v>
      </c>
      <c r="C84" s="1"/>
      <c r="D84" s="1">
        <v>23250</v>
      </c>
      <c r="E84" s="1"/>
      <c r="F84" s="1">
        <v>23300</v>
      </c>
      <c r="G84" s="1"/>
      <c r="H84" s="1">
        <f>F84-D84</f>
        <v>50</v>
      </c>
      <c r="I84" s="1"/>
    </row>
    <row r="85" spans="2:9">
      <c r="B85" s="1" t="s">
        <v>117</v>
      </c>
      <c r="C85" s="1"/>
      <c r="D85" s="1">
        <v>23170</v>
      </c>
      <c r="E85" s="1"/>
      <c r="F85" s="1"/>
      <c r="G85" s="1"/>
      <c r="H85" s="1"/>
      <c r="I85" s="1" t="s">
        <v>13</v>
      </c>
    </row>
    <row r="86" spans="2:9">
      <c r="B86" s="1" t="s">
        <v>142</v>
      </c>
      <c r="C86" s="1"/>
      <c r="D86" s="1"/>
      <c r="E86" s="1"/>
      <c r="F86" s="1">
        <v>23310</v>
      </c>
      <c r="G86" s="1"/>
      <c r="H86" s="1">
        <f>F86-D85</f>
        <v>140</v>
      </c>
      <c r="I86" s="1"/>
    </row>
    <row r="87" spans="2:9">
      <c r="B87" s="1" t="s">
        <v>122</v>
      </c>
      <c r="C87" s="1"/>
      <c r="D87" s="1">
        <v>23360</v>
      </c>
      <c r="E87" s="1"/>
      <c r="F87" s="1"/>
      <c r="G87" s="1"/>
      <c r="H87" s="1"/>
      <c r="I87" s="1" t="s">
        <v>13</v>
      </c>
    </row>
    <row r="88" spans="2:9">
      <c r="B88" s="1" t="s">
        <v>123</v>
      </c>
      <c r="C88" s="1"/>
      <c r="D88" s="1"/>
      <c r="E88" s="1"/>
      <c r="F88" s="1">
        <v>23700</v>
      </c>
      <c r="G88" s="1"/>
      <c r="H88" s="1">
        <f>F88-D87</f>
        <v>340</v>
      </c>
      <c r="I88" s="1"/>
    </row>
    <row r="89" spans="2:9">
      <c r="B89" s="1" t="s">
        <v>124</v>
      </c>
      <c r="C89" s="1"/>
      <c r="D89" s="1">
        <v>23530</v>
      </c>
      <c r="E89" s="1"/>
      <c r="F89" s="1">
        <v>23600</v>
      </c>
      <c r="G89" s="1"/>
      <c r="H89" s="1">
        <f>F89-D89</f>
        <v>70</v>
      </c>
      <c r="I89" s="1"/>
    </row>
    <row r="90" spans="2:9">
      <c r="B90" s="1" t="s">
        <v>131</v>
      </c>
      <c r="C90" s="1"/>
      <c r="D90" s="1">
        <v>23620</v>
      </c>
      <c r="E90" s="1"/>
      <c r="F90" s="1"/>
      <c r="G90" s="1"/>
      <c r="H90" s="1"/>
      <c r="I90" s="1" t="s">
        <v>13</v>
      </c>
    </row>
    <row r="91" spans="2:9">
      <c r="B91" s="1" t="s">
        <v>126</v>
      </c>
      <c r="C91" s="1"/>
      <c r="D91" s="1"/>
      <c r="E91" s="1"/>
      <c r="F91" s="1"/>
      <c r="G91" s="1">
        <v>23500</v>
      </c>
      <c r="H91" s="1">
        <f>G91-D90</f>
        <v>-120</v>
      </c>
      <c r="I91" s="1"/>
    </row>
    <row r="92" spans="2:9">
      <c r="B92" s="1" t="s">
        <v>132</v>
      </c>
      <c r="C92" s="1"/>
      <c r="D92" s="1">
        <v>23450</v>
      </c>
      <c r="E92" s="1"/>
      <c r="F92" s="1"/>
      <c r="G92" s="1"/>
      <c r="H92" s="1"/>
      <c r="I92" s="1" t="s">
        <v>13</v>
      </c>
    </row>
    <row r="93" spans="2:9">
      <c r="B93" s="1" t="s">
        <v>130</v>
      </c>
      <c r="C93" s="1"/>
      <c r="D93" s="1"/>
      <c r="E93" s="1"/>
      <c r="F93" s="1">
        <v>23833</v>
      </c>
      <c r="G93" s="1"/>
      <c r="H93" s="1">
        <f>F93-D92</f>
        <v>383</v>
      </c>
      <c r="I93" s="1"/>
    </row>
    <row r="94" spans="2:9">
      <c r="B94" s="1" t="s">
        <v>134</v>
      </c>
      <c r="C94" s="1"/>
      <c r="D94" s="1"/>
      <c r="E94" s="1">
        <v>23608</v>
      </c>
      <c r="F94" s="1"/>
      <c r="G94" s="1"/>
      <c r="H94" s="1"/>
      <c r="I94" s="1" t="s">
        <v>13</v>
      </c>
    </row>
    <row r="95" spans="2:9">
      <c r="B95" s="1" t="s">
        <v>135</v>
      </c>
      <c r="C95" s="1"/>
      <c r="D95" s="1">
        <v>23100</v>
      </c>
      <c r="E95" s="1"/>
      <c r="F95" s="1"/>
      <c r="G95" s="1"/>
      <c r="H95" s="1">
        <f>E94-D95</f>
        <v>508</v>
      </c>
      <c r="I95" s="1"/>
    </row>
    <row r="96" spans="2:9">
      <c r="B96" s="1"/>
      <c r="C96" s="1"/>
      <c r="D96" s="1"/>
      <c r="E96" s="1"/>
      <c r="F96" s="125" t="s">
        <v>44</v>
      </c>
      <c r="G96" s="125"/>
      <c r="H96" s="5">
        <f>SUM(H81:H95)</f>
        <v>1931</v>
      </c>
      <c r="I96" s="5">
        <f>H96*40</f>
        <v>77240</v>
      </c>
    </row>
    <row r="98" spans="2:9">
      <c r="B98" s="5" t="s">
        <v>139</v>
      </c>
      <c r="C98" s="5">
        <v>2017</v>
      </c>
      <c r="D98" s="1"/>
      <c r="E98" s="1"/>
      <c r="F98" s="1"/>
      <c r="G98" s="1"/>
      <c r="H98" s="1"/>
      <c r="I98" s="1"/>
    </row>
    <row r="99" spans="2:9">
      <c r="B99" s="3"/>
      <c r="C99" s="3"/>
      <c r="D99" s="3"/>
      <c r="E99" s="3"/>
      <c r="F99" s="3"/>
      <c r="G99" s="3"/>
      <c r="H99" s="3" t="s">
        <v>4</v>
      </c>
      <c r="I99" s="3"/>
    </row>
    <row r="100" spans="2:9">
      <c r="B100" s="4" t="s">
        <v>0</v>
      </c>
      <c r="C100" s="4" t="s">
        <v>5</v>
      </c>
      <c r="D100" s="4" t="s">
        <v>2</v>
      </c>
      <c r="E100" s="4" t="s">
        <v>6</v>
      </c>
      <c r="F100" s="4" t="s">
        <v>3</v>
      </c>
      <c r="G100" s="4" t="s">
        <v>7</v>
      </c>
      <c r="H100" s="4" t="s">
        <v>8</v>
      </c>
      <c r="I100" s="4" t="s">
        <v>9</v>
      </c>
    </row>
    <row r="101" spans="2:9">
      <c r="B101" s="1" t="s">
        <v>136</v>
      </c>
      <c r="C101" s="1" t="s">
        <v>174</v>
      </c>
      <c r="D101" s="1">
        <v>23155</v>
      </c>
      <c r="E101" s="1">
        <v>23250</v>
      </c>
      <c r="F101" s="1"/>
      <c r="G101" s="1"/>
      <c r="H101" s="1">
        <f>E101-D101</f>
        <v>95</v>
      </c>
      <c r="I101" s="1"/>
    </row>
    <row r="102" spans="2:9">
      <c r="B102" s="1"/>
      <c r="C102" s="1"/>
      <c r="D102" s="1">
        <v>23160</v>
      </c>
      <c r="E102" s="1">
        <v>23260</v>
      </c>
      <c r="F102" s="1"/>
      <c r="G102" s="1"/>
      <c r="H102" s="1">
        <f>E102-D102</f>
        <v>100</v>
      </c>
      <c r="I102" s="1"/>
    </row>
    <row r="103" spans="2:9">
      <c r="B103" s="1"/>
      <c r="C103" s="1"/>
      <c r="D103" s="1"/>
      <c r="E103" s="1">
        <v>23290</v>
      </c>
      <c r="F103" s="1"/>
      <c r="G103" s="1"/>
      <c r="H103" s="1"/>
      <c r="I103" s="1" t="s">
        <v>13</v>
      </c>
    </row>
    <row r="104" spans="2:9">
      <c r="B104" s="1" t="s">
        <v>137</v>
      </c>
      <c r="C104" s="1"/>
      <c r="D104" s="1"/>
      <c r="E104" s="1"/>
      <c r="F104" s="1"/>
      <c r="G104" s="1">
        <v>23400</v>
      </c>
      <c r="H104" s="1">
        <f>E103-G104</f>
        <v>-110</v>
      </c>
      <c r="I104" s="1"/>
    </row>
    <row r="105" spans="2:9">
      <c r="B105" s="1" t="s">
        <v>137</v>
      </c>
      <c r="C105" s="1"/>
      <c r="D105" s="1">
        <v>23280</v>
      </c>
      <c r="E105" s="1">
        <v>23470</v>
      </c>
      <c r="F105" s="1"/>
      <c r="G105" s="1"/>
      <c r="H105" s="1">
        <f>E105-D105</f>
        <v>190</v>
      </c>
      <c r="I105" s="1"/>
    </row>
    <row r="106" spans="2:9">
      <c r="B106" s="119" t="s">
        <v>146</v>
      </c>
      <c r="C106" s="1"/>
      <c r="D106" s="1">
        <v>23080</v>
      </c>
      <c r="E106" s="1">
        <v>23120</v>
      </c>
      <c r="F106" s="1"/>
      <c r="G106" s="1"/>
      <c r="H106" s="1">
        <f>E106-D106</f>
        <v>40</v>
      </c>
      <c r="I106" s="1"/>
    </row>
    <row r="107" spans="2:9">
      <c r="B107" s="119"/>
      <c r="C107" s="1"/>
      <c r="D107" s="1">
        <v>23095</v>
      </c>
      <c r="E107" s="1">
        <v>23160</v>
      </c>
      <c r="F107" s="1"/>
      <c r="G107" s="1"/>
      <c r="H107" s="1">
        <f>E107-D107</f>
        <v>65</v>
      </c>
      <c r="I107" s="1"/>
    </row>
    <row r="108" spans="2:9">
      <c r="B108" s="119"/>
      <c r="C108" s="1"/>
      <c r="D108" s="1">
        <v>23167</v>
      </c>
      <c r="E108" s="1"/>
      <c r="F108" s="1"/>
      <c r="G108" s="1"/>
      <c r="H108" s="1"/>
      <c r="I108" s="1" t="s">
        <v>13</v>
      </c>
    </row>
    <row r="109" spans="2:9">
      <c r="B109" s="1" t="s">
        <v>150</v>
      </c>
      <c r="C109" s="1"/>
      <c r="D109" s="1"/>
      <c r="E109" s="1"/>
      <c r="F109" s="1">
        <v>23370</v>
      </c>
      <c r="G109" s="1"/>
      <c r="H109" s="1">
        <f>F109-D108</f>
        <v>203</v>
      </c>
      <c r="I109" s="1"/>
    </row>
    <row r="110" spans="2:9">
      <c r="B110" s="1" t="s">
        <v>151</v>
      </c>
      <c r="C110" s="1"/>
      <c r="D110" s="1">
        <v>23430</v>
      </c>
      <c r="E110" s="1"/>
      <c r="F110" s="1">
        <v>23515</v>
      </c>
      <c r="G110" s="1"/>
      <c r="H110" s="1">
        <f>F110-D110</f>
        <v>85</v>
      </c>
      <c r="I110" s="1"/>
    </row>
    <row r="111" spans="2:9">
      <c r="B111" s="1" t="s">
        <v>154</v>
      </c>
      <c r="C111" s="1"/>
      <c r="D111" s="1">
        <v>23550</v>
      </c>
      <c r="E111" s="1"/>
      <c r="F111" s="1"/>
      <c r="G111" s="1"/>
      <c r="H111" s="1"/>
      <c r="I111" s="1" t="s">
        <v>13</v>
      </c>
    </row>
    <row r="112" spans="2:9">
      <c r="B112" s="1" t="s">
        <v>161</v>
      </c>
      <c r="C112" s="1"/>
      <c r="D112" s="1"/>
      <c r="E112" s="1"/>
      <c r="F112" s="1">
        <v>24010</v>
      </c>
      <c r="G112" s="1"/>
      <c r="H112" s="1">
        <f>F112-D111</f>
        <v>460</v>
      </c>
      <c r="I112" s="1"/>
    </row>
    <row r="113" spans="2:9">
      <c r="B113" s="1" t="s">
        <v>162</v>
      </c>
      <c r="C113" s="1"/>
      <c r="D113" s="1"/>
      <c r="E113" s="1">
        <v>24000</v>
      </c>
      <c r="F113" s="1"/>
      <c r="G113" s="1">
        <v>24060</v>
      </c>
      <c r="H113" s="1">
        <f>E113-G113</f>
        <v>-60</v>
      </c>
      <c r="I113" s="1"/>
    </row>
    <row r="114" spans="2:9">
      <c r="B114" s="1" t="s">
        <v>163</v>
      </c>
      <c r="C114" s="1"/>
      <c r="D114" s="1">
        <v>24100</v>
      </c>
      <c r="E114" s="1"/>
      <c r="F114" s="1">
        <v>24200</v>
      </c>
      <c r="G114" s="1"/>
      <c r="H114" s="1">
        <f>F114-D114</f>
        <v>100</v>
      </c>
      <c r="I114" s="1"/>
    </row>
    <row r="115" spans="2:9">
      <c r="B115" s="1" t="s">
        <v>165</v>
      </c>
      <c r="C115" s="1"/>
      <c r="D115" s="1">
        <v>24230</v>
      </c>
      <c r="E115" s="1"/>
      <c r="F115" s="1"/>
      <c r="G115" s="1"/>
      <c r="H115" s="1"/>
      <c r="I115" s="1" t="s">
        <v>13</v>
      </c>
    </row>
    <row r="116" spans="2:9">
      <c r="B116" s="1" t="s">
        <v>170</v>
      </c>
      <c r="C116" s="1"/>
      <c r="D116" s="1"/>
      <c r="E116" s="1"/>
      <c r="F116" s="1">
        <v>24500</v>
      </c>
      <c r="G116" s="1"/>
      <c r="H116" s="1">
        <f>F116-D115</f>
        <v>270</v>
      </c>
      <c r="I116" s="1"/>
    </row>
    <row r="117" spans="2:9">
      <c r="B117" s="1" t="s">
        <v>172</v>
      </c>
      <c r="C117" s="1"/>
      <c r="D117" s="1">
        <v>24600</v>
      </c>
      <c r="E117" s="1"/>
      <c r="F117" s="1">
        <v>24700</v>
      </c>
      <c r="G117" s="1"/>
      <c r="H117" s="1">
        <f>F117-D117</f>
        <v>100</v>
      </c>
      <c r="I117" s="1"/>
    </row>
    <row r="118" spans="2:9">
      <c r="B118" s="1" t="s">
        <v>173</v>
      </c>
      <c r="C118" s="1"/>
      <c r="D118" s="1">
        <v>24815</v>
      </c>
      <c r="E118" s="1"/>
      <c r="F118" s="1">
        <v>25000</v>
      </c>
      <c r="G118" s="1"/>
      <c r="H118" s="1">
        <f>F118-D118</f>
        <v>185</v>
      </c>
      <c r="I118" s="1"/>
    </row>
    <row r="119" spans="2:9">
      <c r="B119" s="1"/>
      <c r="C119" s="1"/>
      <c r="D119" s="1"/>
      <c r="E119" s="1"/>
      <c r="F119" s="125" t="s">
        <v>44</v>
      </c>
      <c r="G119" s="125"/>
      <c r="H119" s="5">
        <f>SUM(H101:H118)</f>
        <v>1723</v>
      </c>
      <c r="I119" s="5">
        <f>H119*40</f>
        <v>68920</v>
      </c>
    </row>
    <row r="121" spans="2:9">
      <c r="B121" s="5" t="s">
        <v>175</v>
      </c>
      <c r="C121" s="5">
        <v>2017</v>
      </c>
      <c r="D121" s="1"/>
      <c r="E121" s="1"/>
      <c r="F121" s="1"/>
      <c r="G121" s="1"/>
      <c r="H121" s="1"/>
      <c r="I121" s="1"/>
    </row>
    <row r="122" spans="2:9">
      <c r="B122" s="3"/>
      <c r="C122" s="3"/>
      <c r="D122" s="3"/>
      <c r="E122" s="3"/>
      <c r="F122" s="3"/>
      <c r="G122" s="3"/>
      <c r="H122" s="3" t="s">
        <v>4</v>
      </c>
      <c r="I122" s="3"/>
    </row>
    <row r="123" spans="2:9">
      <c r="B123" s="4" t="s">
        <v>0</v>
      </c>
      <c r="C123" s="4" t="s">
        <v>5</v>
      </c>
      <c r="D123" s="4" t="s">
        <v>2</v>
      </c>
      <c r="E123" s="4" t="s">
        <v>6</v>
      </c>
      <c r="F123" s="4" t="s">
        <v>3</v>
      </c>
      <c r="G123" s="4" t="s">
        <v>7</v>
      </c>
      <c r="H123" s="4" t="s">
        <v>8</v>
      </c>
      <c r="I123" s="4" t="s">
        <v>9</v>
      </c>
    </row>
    <row r="124" spans="2:9">
      <c r="B124" s="1" t="s">
        <v>207</v>
      </c>
      <c r="C124" s="1" t="s">
        <v>208</v>
      </c>
      <c r="D124" s="1">
        <v>24840</v>
      </c>
      <c r="E124" s="1">
        <v>25000</v>
      </c>
      <c r="F124" s="1"/>
      <c r="G124" s="1"/>
      <c r="H124" s="1">
        <f>E124-D124</f>
        <v>160</v>
      </c>
      <c r="I124" s="1"/>
    </row>
    <row r="125" spans="2:9">
      <c r="B125" s="1" t="s">
        <v>177</v>
      </c>
      <c r="C125" s="1" t="s">
        <v>208</v>
      </c>
      <c r="D125" s="1">
        <v>25080</v>
      </c>
      <c r="E125" s="1"/>
      <c r="F125" s="1">
        <v>25110</v>
      </c>
      <c r="G125" s="1"/>
      <c r="H125" s="1">
        <f>F125-D125</f>
        <v>30</v>
      </c>
      <c r="I125" s="1"/>
    </row>
    <row r="126" spans="2:9">
      <c r="B126" s="1" t="s">
        <v>180</v>
      </c>
      <c r="C126" s="1" t="s">
        <v>208</v>
      </c>
      <c r="D126" s="1"/>
      <c r="E126" s="1">
        <v>25090</v>
      </c>
      <c r="F126" s="1"/>
      <c r="G126" s="1"/>
      <c r="H126" s="1"/>
      <c r="I126" s="1" t="s">
        <v>13</v>
      </c>
    </row>
    <row r="127" spans="2:9">
      <c r="B127" s="1" t="s">
        <v>183</v>
      </c>
      <c r="C127" s="1"/>
      <c r="D127" s="1">
        <v>24800</v>
      </c>
      <c r="E127" s="1"/>
      <c r="F127" s="1"/>
      <c r="G127" s="1"/>
      <c r="H127" s="1">
        <f>E126-D127</f>
        <v>290</v>
      </c>
      <c r="I127" s="1"/>
    </row>
    <row r="128" spans="2:9">
      <c r="B128" s="1" t="s">
        <v>185</v>
      </c>
      <c r="C128" s="1" t="s">
        <v>208</v>
      </c>
      <c r="D128" s="1"/>
      <c r="E128" s="1">
        <v>24780</v>
      </c>
      <c r="F128" s="1"/>
      <c r="G128" s="1">
        <v>24840</v>
      </c>
      <c r="H128" s="1">
        <f>E128-G128</f>
        <v>-60</v>
      </c>
      <c r="I128" s="1"/>
    </row>
    <row r="129" spans="2:9">
      <c r="B129" s="1"/>
      <c r="C129" s="1"/>
      <c r="D129" s="1">
        <v>24916</v>
      </c>
      <c r="E129" s="1"/>
      <c r="F129" s="1"/>
      <c r="G129" s="1"/>
      <c r="H129" s="1"/>
      <c r="I129" s="1" t="s">
        <v>13</v>
      </c>
    </row>
    <row r="130" spans="2:9">
      <c r="B130" s="1" t="s">
        <v>187</v>
      </c>
      <c r="C130" s="1"/>
      <c r="D130" s="1"/>
      <c r="E130" s="1"/>
      <c r="F130" s="1">
        <v>25050</v>
      </c>
      <c r="G130" s="1"/>
      <c r="H130" s="1">
        <f>F130-D129</f>
        <v>134</v>
      </c>
      <c r="I130" s="1"/>
    </row>
    <row r="131" spans="2:9">
      <c r="B131" s="1"/>
      <c r="C131" s="1"/>
      <c r="D131" s="1"/>
      <c r="E131" s="1">
        <v>25075</v>
      </c>
      <c r="F131" s="1"/>
      <c r="G131" s="1"/>
      <c r="H131" s="1"/>
      <c r="I131" s="1" t="s">
        <v>13</v>
      </c>
    </row>
    <row r="132" spans="2:9">
      <c r="B132" s="1" t="s">
        <v>191</v>
      </c>
      <c r="C132" s="1" t="s">
        <v>208</v>
      </c>
      <c r="D132" s="1">
        <v>24000</v>
      </c>
      <c r="E132" s="1"/>
      <c r="F132" s="1"/>
      <c r="G132" s="1"/>
      <c r="H132" s="1">
        <f>E131-D132</f>
        <v>1075</v>
      </c>
      <c r="I132" s="1"/>
    </row>
    <row r="133" spans="2:9">
      <c r="B133" s="1" t="s">
        <v>190</v>
      </c>
      <c r="C133" s="1" t="s">
        <v>208</v>
      </c>
      <c r="D133" s="1">
        <v>24215</v>
      </c>
      <c r="E133" s="1"/>
      <c r="F133" s="1"/>
      <c r="G133" s="1">
        <v>24180</v>
      </c>
      <c r="H133" s="1">
        <f>G133-D133</f>
        <v>-35</v>
      </c>
      <c r="I133" s="1"/>
    </row>
    <row r="134" spans="2:9">
      <c r="B134" s="1" t="s">
        <v>197</v>
      </c>
      <c r="C134" s="1" t="s">
        <v>208</v>
      </c>
      <c r="D134" s="1"/>
      <c r="E134" s="1">
        <v>24040</v>
      </c>
      <c r="F134" s="1"/>
      <c r="G134" s="1">
        <v>24080</v>
      </c>
      <c r="H134" s="1">
        <f>E134-G134</f>
        <v>-40</v>
      </c>
      <c r="I134" s="1"/>
    </row>
    <row r="135" spans="2:9">
      <c r="B135" s="1" t="s">
        <v>199</v>
      </c>
      <c r="C135" s="1" t="s">
        <v>208</v>
      </c>
      <c r="D135" s="1">
        <v>24195</v>
      </c>
      <c r="E135" s="1">
        <v>24400</v>
      </c>
      <c r="F135" s="1"/>
      <c r="G135" s="1"/>
      <c r="H135" s="1">
        <f>E135-D135</f>
        <v>205</v>
      </c>
      <c r="I135" s="1"/>
    </row>
    <row r="136" spans="2:9">
      <c r="B136" s="1" t="s">
        <v>199</v>
      </c>
      <c r="C136" s="1" t="s">
        <v>208</v>
      </c>
      <c r="D136" s="1"/>
      <c r="E136" s="1">
        <v>24310</v>
      </c>
      <c r="F136" s="1"/>
      <c r="G136" s="1"/>
      <c r="H136" s="1"/>
      <c r="I136" s="1" t="s">
        <v>13</v>
      </c>
    </row>
    <row r="137" spans="2:9">
      <c r="B137" s="1" t="s">
        <v>201</v>
      </c>
      <c r="C137" s="1" t="s">
        <v>208</v>
      </c>
      <c r="D137" s="1">
        <v>23950</v>
      </c>
      <c r="E137" s="1"/>
      <c r="F137" s="1"/>
      <c r="G137" s="1"/>
      <c r="H137" s="1">
        <f>E136-D137</f>
        <v>360</v>
      </c>
      <c r="I137" s="1"/>
    </row>
    <row r="138" spans="2:9">
      <c r="B138" s="1"/>
      <c r="C138" s="1"/>
      <c r="D138" s="1"/>
      <c r="E138" s="1">
        <v>24085</v>
      </c>
      <c r="F138" s="1"/>
      <c r="G138" s="1">
        <v>24083</v>
      </c>
      <c r="H138" s="1">
        <f>G138-E138</f>
        <v>-2</v>
      </c>
      <c r="I138" s="1"/>
    </row>
    <row r="139" spans="2:9">
      <c r="B139" s="1" t="s">
        <v>202</v>
      </c>
      <c r="C139" s="1" t="s">
        <v>208</v>
      </c>
      <c r="D139" s="1">
        <v>24090</v>
      </c>
      <c r="E139" s="1">
        <v>24260</v>
      </c>
      <c r="F139" s="1"/>
      <c r="G139" s="1"/>
      <c r="H139" s="1">
        <f>E139-D139</f>
        <v>170</v>
      </c>
      <c r="I139" s="1"/>
    </row>
    <row r="140" spans="2:9">
      <c r="B140" s="1" t="s">
        <v>204</v>
      </c>
      <c r="C140" s="1" t="s">
        <v>208</v>
      </c>
      <c r="D140" s="1">
        <v>23960</v>
      </c>
      <c r="E140" s="1">
        <v>24165</v>
      </c>
      <c r="F140" s="1"/>
      <c r="G140" s="1"/>
      <c r="H140" s="1">
        <f>E140-D140</f>
        <v>205</v>
      </c>
      <c r="I140" s="1"/>
    </row>
    <row r="141" spans="2:9">
      <c r="B141" s="1" t="s">
        <v>205</v>
      </c>
      <c r="C141" s="1" t="s">
        <v>208</v>
      </c>
      <c r="D141" s="1">
        <v>24150</v>
      </c>
      <c r="E141" s="1"/>
      <c r="F141" s="1"/>
      <c r="G141" s="1">
        <v>24120</v>
      </c>
      <c r="H141" s="1">
        <f>G141-D141</f>
        <v>-30</v>
      </c>
      <c r="I141" s="1"/>
    </row>
    <row r="142" spans="2:9">
      <c r="B142" s="1"/>
      <c r="C142" s="1"/>
      <c r="D142" s="1"/>
      <c r="E142" s="1">
        <v>24126</v>
      </c>
      <c r="F142" s="1"/>
      <c r="G142" s="1">
        <v>24170</v>
      </c>
      <c r="H142" s="1">
        <f>E142-G142</f>
        <v>-44</v>
      </c>
      <c r="I142" s="1"/>
    </row>
    <row r="143" spans="2:9">
      <c r="B143" s="1"/>
      <c r="C143" s="1"/>
      <c r="D143" s="1">
        <v>24145</v>
      </c>
      <c r="E143" s="1">
        <v>24230</v>
      </c>
      <c r="F143" s="1"/>
      <c r="G143" s="1"/>
      <c r="H143" s="1">
        <f>E143-D143</f>
        <v>85</v>
      </c>
      <c r="I143" s="1"/>
    </row>
    <row r="144" spans="2:9">
      <c r="B144" s="1"/>
      <c r="C144" s="1"/>
      <c r="D144" s="1"/>
      <c r="E144" s="1">
        <v>24260</v>
      </c>
      <c r="F144" s="1"/>
      <c r="G144" s="1">
        <v>24340</v>
      </c>
      <c r="H144" s="1">
        <f>E144-G144</f>
        <v>-80</v>
      </c>
      <c r="I144" s="1"/>
    </row>
    <row r="145" spans="2:9">
      <c r="B145" s="1"/>
      <c r="C145" s="1"/>
      <c r="D145" s="1"/>
      <c r="E145" s="1">
        <v>24326</v>
      </c>
      <c r="F145" s="1"/>
      <c r="G145" s="1"/>
      <c r="H145" s="1"/>
      <c r="I145" s="1" t="s">
        <v>13</v>
      </c>
    </row>
    <row r="146" spans="2:9">
      <c r="B146" s="1" t="s">
        <v>206</v>
      </c>
      <c r="C146" s="1" t="s">
        <v>208</v>
      </c>
      <c r="D146" s="1">
        <v>24260</v>
      </c>
      <c r="E146" s="1"/>
      <c r="F146" s="1"/>
      <c r="G146" s="1"/>
      <c r="H146" s="1">
        <f>E145-D146</f>
        <v>66</v>
      </c>
      <c r="I146" s="1"/>
    </row>
    <row r="147" spans="2:9">
      <c r="B147" s="1"/>
      <c r="C147" s="1"/>
      <c r="D147" s="1">
        <v>24240</v>
      </c>
      <c r="E147" s="1">
        <v>24300</v>
      </c>
      <c r="F147" s="1"/>
      <c r="G147" s="1"/>
      <c r="H147" s="1">
        <f>E147-D147</f>
        <v>60</v>
      </c>
      <c r="I147" s="1"/>
    </row>
    <row r="148" spans="2:9">
      <c r="B148" s="1"/>
      <c r="C148" s="1"/>
      <c r="D148" s="1">
        <v>24303</v>
      </c>
      <c r="E148" s="1"/>
      <c r="F148" s="1">
        <v>24370</v>
      </c>
      <c r="G148" s="1"/>
      <c r="H148" s="1">
        <f>F148-D148</f>
        <v>67</v>
      </c>
      <c r="I148" s="1"/>
    </row>
    <row r="149" spans="2:9">
      <c r="B149" s="1"/>
      <c r="C149" s="1"/>
      <c r="D149" s="1"/>
      <c r="E149" s="1">
        <v>24296</v>
      </c>
      <c r="F149" s="1"/>
      <c r="G149" s="1">
        <v>24298</v>
      </c>
      <c r="H149" s="1">
        <f>E149-G149</f>
        <v>-2</v>
      </c>
      <c r="I149" s="1"/>
    </row>
    <row r="150" spans="2:9">
      <c r="B150" s="1" t="s">
        <v>268</v>
      </c>
      <c r="C150" s="1" t="s">
        <v>208</v>
      </c>
      <c r="D150" s="1">
        <v>24379</v>
      </c>
      <c r="E150" s="1">
        <v>24420</v>
      </c>
      <c r="F150" s="1"/>
      <c r="G150" s="1"/>
      <c r="H150" s="1">
        <f>E150-D150</f>
        <v>41</v>
      </c>
      <c r="I150" s="1"/>
    </row>
    <row r="151" spans="2:9">
      <c r="B151" s="1"/>
      <c r="C151" s="1"/>
      <c r="D151" s="1">
        <v>24398</v>
      </c>
      <c r="E151" s="1">
        <v>24434</v>
      </c>
      <c r="F151" s="1"/>
      <c r="G151" s="1"/>
      <c r="H151" s="1">
        <f>E151-D151</f>
        <v>36</v>
      </c>
      <c r="I151" s="1"/>
    </row>
    <row r="152" spans="2:9">
      <c r="B152" s="1"/>
      <c r="C152" s="1"/>
      <c r="D152" s="1"/>
      <c r="E152" s="1">
        <v>24380</v>
      </c>
      <c r="F152" s="1"/>
      <c r="G152" s="1"/>
      <c r="H152" s="1"/>
      <c r="I152" s="13" t="s">
        <v>13</v>
      </c>
    </row>
    <row r="153" spans="2:9">
      <c r="B153" s="1" t="s">
        <v>272</v>
      </c>
      <c r="C153" s="1" t="s">
        <v>208</v>
      </c>
      <c r="D153" s="1">
        <v>24179</v>
      </c>
      <c r="E153" s="1"/>
      <c r="F153" s="1"/>
      <c r="G153" s="1"/>
      <c r="H153" s="1">
        <f>E152-D153</f>
        <v>201</v>
      </c>
      <c r="I153" s="5"/>
    </row>
    <row r="154" spans="2:9">
      <c r="B154" s="1"/>
      <c r="C154" s="1"/>
      <c r="D154" s="1">
        <v>24180</v>
      </c>
      <c r="E154" s="1">
        <v>24240</v>
      </c>
      <c r="F154" s="1"/>
      <c r="G154" s="1"/>
      <c r="H154" s="1">
        <f>E154-D154</f>
        <v>60</v>
      </c>
      <c r="I154" s="5"/>
    </row>
    <row r="155" spans="2:9">
      <c r="B155" s="1" t="s">
        <v>278</v>
      </c>
      <c r="C155" s="1" t="s">
        <v>208</v>
      </c>
      <c r="D155" s="1"/>
      <c r="E155" s="1">
        <v>24285</v>
      </c>
      <c r="F155" s="1"/>
      <c r="G155" s="1">
        <v>24370</v>
      </c>
      <c r="H155" s="23">
        <f>E155-G155</f>
        <v>-85</v>
      </c>
      <c r="I155" s="1"/>
    </row>
    <row r="156" spans="2:9">
      <c r="B156" s="1"/>
      <c r="C156" s="1"/>
      <c r="D156" s="1">
        <v>24298</v>
      </c>
      <c r="E156" s="1">
        <v>24330</v>
      </c>
      <c r="F156" s="1"/>
      <c r="G156" s="1"/>
      <c r="H156" s="1">
        <f>E156-D156</f>
        <v>32</v>
      </c>
      <c r="I156" s="1"/>
    </row>
    <row r="157" spans="2:9">
      <c r="B157" s="1"/>
      <c r="C157" s="1"/>
      <c r="D157" s="1"/>
      <c r="E157" s="1">
        <v>24345</v>
      </c>
      <c r="F157" s="1"/>
      <c r="G157" s="1">
        <v>24370</v>
      </c>
      <c r="H157" s="1">
        <f>E157-G157</f>
        <v>-25</v>
      </c>
      <c r="I157" s="1"/>
    </row>
    <row r="158" spans="2:9">
      <c r="B158" s="1"/>
      <c r="C158" s="1" t="s">
        <v>280</v>
      </c>
      <c r="D158" s="1">
        <v>24320</v>
      </c>
      <c r="E158" s="1">
        <v>24395</v>
      </c>
      <c r="F158" s="1"/>
      <c r="G158" s="1"/>
      <c r="H158" s="1">
        <f>E158-D158</f>
        <v>75</v>
      </c>
      <c r="I158" s="1"/>
    </row>
    <row r="159" spans="2:9">
      <c r="B159" s="1"/>
      <c r="C159" s="1"/>
      <c r="D159" s="1"/>
      <c r="E159" s="1">
        <v>24350</v>
      </c>
      <c r="F159" s="1"/>
      <c r="G159" s="1"/>
      <c r="H159" s="1"/>
      <c r="I159" s="1" t="s">
        <v>13</v>
      </c>
    </row>
    <row r="160" spans="2:9">
      <c r="B160" s="1" t="s">
        <v>284</v>
      </c>
      <c r="C160" s="1"/>
      <c r="D160" s="1">
        <v>24268</v>
      </c>
      <c r="E160" s="1"/>
      <c r="F160" s="1"/>
      <c r="G160" s="1"/>
      <c r="H160" s="1">
        <f>E159-D160</f>
        <v>82</v>
      </c>
      <c r="I160" s="1"/>
    </row>
    <row r="161" spans="2:9">
      <c r="B161" s="1"/>
      <c r="C161" s="1"/>
      <c r="D161" s="1">
        <v>24320</v>
      </c>
      <c r="E161" s="1"/>
      <c r="F161" s="1"/>
      <c r="G161" s="1">
        <v>24315</v>
      </c>
      <c r="H161" s="13">
        <f>G161-D161</f>
        <v>-5</v>
      </c>
      <c r="I161" s="1"/>
    </row>
    <row r="162" spans="2:9">
      <c r="B162" s="1"/>
      <c r="C162" s="1"/>
      <c r="D162" s="1"/>
      <c r="E162" s="1"/>
      <c r="F162" s="125" t="s">
        <v>44</v>
      </c>
      <c r="G162" s="125"/>
      <c r="H162" s="5">
        <f>SUM(H124:H161)</f>
        <v>3026</v>
      </c>
      <c r="I162" s="5">
        <f>H162*40</f>
        <v>121040</v>
      </c>
    </row>
    <row r="164" spans="2:9">
      <c r="B164" s="5" t="s">
        <v>291</v>
      </c>
      <c r="C164" s="5">
        <v>2017</v>
      </c>
      <c r="D164" s="1"/>
      <c r="E164" s="1"/>
      <c r="F164" s="1"/>
      <c r="G164" s="1"/>
      <c r="H164" s="1"/>
      <c r="I164" s="1"/>
    </row>
    <row r="165" spans="2:9">
      <c r="B165" s="3"/>
      <c r="C165" s="3"/>
      <c r="D165" s="3"/>
      <c r="E165" s="3"/>
      <c r="F165" s="3"/>
      <c r="G165" s="3"/>
      <c r="H165" s="3" t="s">
        <v>4</v>
      </c>
      <c r="I165" s="3"/>
    </row>
    <row r="166" spans="2:9">
      <c r="B166" s="4" t="s">
        <v>0</v>
      </c>
      <c r="C166" s="4" t="s">
        <v>5</v>
      </c>
      <c r="D166" s="4" t="s">
        <v>2</v>
      </c>
      <c r="E166" s="4" t="s">
        <v>6</v>
      </c>
      <c r="F166" s="4" t="s">
        <v>3</v>
      </c>
      <c r="G166" s="4" t="s">
        <v>7</v>
      </c>
      <c r="H166" s="4" t="s">
        <v>8</v>
      </c>
      <c r="I166" s="4" t="s">
        <v>9</v>
      </c>
    </row>
    <row r="167" spans="2:9">
      <c r="B167" s="1" t="s">
        <v>289</v>
      </c>
      <c r="C167" s="1" t="s">
        <v>280</v>
      </c>
      <c r="D167" s="1">
        <v>24413</v>
      </c>
      <c r="E167" s="1"/>
      <c r="F167" s="1">
        <v>24448</v>
      </c>
      <c r="G167" s="1"/>
      <c r="H167" s="1">
        <f>F167-D167</f>
        <v>35</v>
      </c>
      <c r="I167" s="1"/>
    </row>
    <row r="168" spans="2:9">
      <c r="B168" s="1"/>
      <c r="C168" s="1"/>
      <c r="D168" s="1">
        <v>24460</v>
      </c>
      <c r="E168" s="1">
        <v>24475</v>
      </c>
      <c r="F168" s="1"/>
      <c r="G168" s="1"/>
      <c r="H168" s="1">
        <f>E168-D168</f>
        <v>15</v>
      </c>
      <c r="I168" s="1"/>
    </row>
    <row r="169" spans="2:9">
      <c r="B169" s="1"/>
      <c r="C169" s="1"/>
      <c r="D169" s="1">
        <v>24481</v>
      </c>
      <c r="E169" s="1">
        <v>24520</v>
      </c>
      <c r="F169" s="1"/>
      <c r="G169" s="1"/>
      <c r="H169" s="1">
        <f>E169-D169</f>
        <v>39</v>
      </c>
      <c r="I169" s="1"/>
    </row>
    <row r="170" spans="2:9">
      <c r="B170" s="1"/>
      <c r="C170" s="1"/>
      <c r="D170" s="1">
        <v>24470</v>
      </c>
      <c r="E170" s="1">
        <v>24513</v>
      </c>
      <c r="F170" s="1"/>
      <c r="G170" s="1"/>
      <c r="H170" s="1">
        <f>E170-D170</f>
        <v>43</v>
      </c>
      <c r="I170" s="1"/>
    </row>
    <row r="171" spans="2:9">
      <c r="B171" s="1"/>
      <c r="C171" s="1"/>
      <c r="D171" s="1">
        <v>24460</v>
      </c>
      <c r="E171" s="1">
        <v>24490</v>
      </c>
      <c r="F171" s="1"/>
      <c r="G171" s="1"/>
      <c r="H171" s="1">
        <f>E171-D171</f>
        <v>30</v>
      </c>
      <c r="I171" s="1"/>
    </row>
    <row r="172" spans="2:9">
      <c r="B172" s="1"/>
      <c r="C172" s="1"/>
      <c r="D172" s="1"/>
      <c r="E172" s="1">
        <v>24490</v>
      </c>
      <c r="F172" s="1"/>
      <c r="G172" s="1"/>
      <c r="H172" s="1"/>
      <c r="I172" s="1" t="s">
        <v>13</v>
      </c>
    </row>
    <row r="173" spans="2:9">
      <c r="B173" s="1" t="s">
        <v>295</v>
      </c>
      <c r="C173" s="1" t="s">
        <v>280</v>
      </c>
      <c r="D173" s="1">
        <v>24375</v>
      </c>
      <c r="E173" s="1"/>
      <c r="F173" s="1"/>
      <c r="G173" s="1"/>
      <c r="H173" s="1">
        <f>E172-D173</f>
        <v>115</v>
      </c>
      <c r="I173" s="1"/>
    </row>
    <row r="174" spans="2:9">
      <c r="B174" s="1"/>
      <c r="C174" s="1"/>
      <c r="D174" s="1">
        <v>24355</v>
      </c>
      <c r="E174" s="1">
        <v>24397</v>
      </c>
      <c r="F174" s="1"/>
      <c r="G174" s="1"/>
      <c r="H174" s="1">
        <f>E174-D174</f>
        <v>42</v>
      </c>
      <c r="I174" s="1"/>
    </row>
    <row r="175" spans="2:9">
      <c r="B175" s="1"/>
      <c r="C175" s="1"/>
      <c r="D175" s="1">
        <v>24229</v>
      </c>
      <c r="E175" s="1">
        <v>24290</v>
      </c>
      <c r="F175" s="1"/>
      <c r="G175" s="1"/>
      <c r="H175" s="1">
        <f>E175-D175</f>
        <v>61</v>
      </c>
      <c r="I175" s="1"/>
    </row>
    <row r="176" spans="2:9">
      <c r="B176" s="1" t="s">
        <v>297</v>
      </c>
      <c r="C176" s="1"/>
      <c r="D176" s="8">
        <v>24330</v>
      </c>
      <c r="E176" s="8">
        <v>24340</v>
      </c>
      <c r="F176" s="1"/>
      <c r="G176" s="1"/>
      <c r="H176" s="1">
        <f>E176-D176</f>
        <v>10</v>
      </c>
      <c r="I176" s="1"/>
    </row>
    <row r="177" spans="2:9">
      <c r="B177" s="1"/>
      <c r="C177" s="1"/>
      <c r="D177" s="1"/>
      <c r="E177" s="8">
        <v>24362</v>
      </c>
      <c r="F177" s="1"/>
      <c r="G177" s="1">
        <v>24385</v>
      </c>
      <c r="H177" s="1">
        <f>E177-G177</f>
        <v>-23</v>
      </c>
      <c r="I177" s="1"/>
    </row>
    <row r="178" spans="2:9">
      <c r="B178" s="1"/>
      <c r="C178" s="1"/>
      <c r="D178" s="1"/>
      <c r="E178" s="8">
        <v>24385</v>
      </c>
      <c r="F178" s="1"/>
      <c r="G178" s="1"/>
      <c r="H178" s="1"/>
      <c r="I178" s="1" t="s">
        <v>13</v>
      </c>
    </row>
    <row r="179" spans="2:9">
      <c r="B179" s="1" t="s">
        <v>298</v>
      </c>
      <c r="C179" s="1"/>
      <c r="D179" s="1">
        <v>24200</v>
      </c>
      <c r="E179" s="8"/>
      <c r="F179" s="1"/>
      <c r="G179" s="1"/>
      <c r="H179" s="1">
        <f>E178-D179</f>
        <v>185</v>
      </c>
      <c r="I179" s="1"/>
    </row>
    <row r="180" spans="2:9">
      <c r="B180" s="1"/>
      <c r="C180" s="1"/>
      <c r="D180" s="1"/>
      <c r="E180" s="8">
        <v>24235</v>
      </c>
      <c r="F180" s="1"/>
      <c r="G180" s="1">
        <v>24300</v>
      </c>
      <c r="H180" s="1">
        <f>E180-G180</f>
        <v>-65</v>
      </c>
      <c r="I180" s="1"/>
    </row>
    <row r="181" spans="2:9">
      <c r="B181" s="1" t="s">
        <v>298</v>
      </c>
      <c r="C181" s="1"/>
      <c r="D181" s="1"/>
      <c r="E181" s="14">
        <v>24310</v>
      </c>
      <c r="F181" s="1"/>
      <c r="G181" s="1"/>
      <c r="H181" s="1"/>
      <c r="I181" s="5"/>
    </row>
    <row r="182" spans="2:9">
      <c r="B182" s="1" t="s">
        <v>304</v>
      </c>
      <c r="C182" s="1"/>
      <c r="D182" s="1">
        <v>24325</v>
      </c>
      <c r="E182" s="25"/>
      <c r="F182" s="1"/>
      <c r="G182" s="1"/>
      <c r="H182" s="1">
        <f>E181-D182</f>
        <v>-15</v>
      </c>
      <c r="I182" s="5"/>
    </row>
    <row r="183" spans="2:9">
      <c r="B183" s="1" t="s">
        <v>301</v>
      </c>
      <c r="C183" s="1"/>
      <c r="D183" s="1"/>
      <c r="E183" s="8"/>
      <c r="F183" s="1"/>
      <c r="G183" s="1"/>
      <c r="H183" s="1"/>
      <c r="I183" s="1"/>
    </row>
    <row r="184" spans="2:9">
      <c r="B184" s="1" t="s">
        <v>301</v>
      </c>
      <c r="C184" s="1"/>
      <c r="D184" s="1">
        <v>24380</v>
      </c>
      <c r="E184" s="8">
        <v>24420</v>
      </c>
      <c r="F184" s="1"/>
      <c r="G184" s="1"/>
      <c r="H184" s="1">
        <f>E184-D184</f>
        <v>40</v>
      </c>
      <c r="I184" s="1"/>
    </row>
    <row r="185" spans="2:9">
      <c r="B185" s="1"/>
      <c r="C185" s="1"/>
      <c r="D185" s="1">
        <v>24380</v>
      </c>
      <c r="E185" s="8">
        <v>24420</v>
      </c>
      <c r="F185" s="1"/>
      <c r="G185" s="1"/>
      <c r="H185" s="1">
        <v>40</v>
      </c>
      <c r="I185" s="1"/>
    </row>
    <row r="186" spans="2:9">
      <c r="B186" s="1" t="s">
        <v>303</v>
      </c>
      <c r="C186" s="1" t="s">
        <v>280</v>
      </c>
      <c r="D186" s="1">
        <v>24325</v>
      </c>
      <c r="E186" s="8">
        <v>24400</v>
      </c>
      <c r="F186" s="1"/>
      <c r="G186" s="1"/>
      <c r="H186" s="1">
        <f>E186-D186</f>
        <v>75</v>
      </c>
      <c r="I186" s="1"/>
    </row>
    <row r="187" spans="2:9">
      <c r="B187" s="1"/>
      <c r="C187" s="1"/>
      <c r="D187" s="1">
        <v>24325</v>
      </c>
      <c r="E187" s="8">
        <v>24370</v>
      </c>
      <c r="F187" s="1"/>
      <c r="G187" s="1"/>
      <c r="H187" s="1">
        <f>E187-D187</f>
        <v>45</v>
      </c>
      <c r="I187" s="1"/>
    </row>
    <row r="188" spans="2:9">
      <c r="B188" s="1" t="s">
        <v>305</v>
      </c>
      <c r="C188" s="1" t="s">
        <v>280</v>
      </c>
      <c r="D188" s="1"/>
      <c r="E188" s="8">
        <v>24485</v>
      </c>
      <c r="F188" s="1"/>
      <c r="G188" s="1">
        <v>24558</v>
      </c>
      <c r="H188" s="1">
        <f>E188-G188</f>
        <v>-73</v>
      </c>
      <c r="I188" s="1"/>
    </row>
    <row r="189" spans="2:9">
      <c r="B189" s="1"/>
      <c r="C189" s="1"/>
      <c r="D189" s="1"/>
      <c r="E189" s="8">
        <v>24530</v>
      </c>
      <c r="F189" s="1"/>
      <c r="G189" s="1">
        <v>24558</v>
      </c>
      <c r="H189" s="1">
        <f>E189-G189</f>
        <v>-28</v>
      </c>
      <c r="I189" s="1"/>
    </row>
    <row r="190" spans="2:9">
      <c r="B190" s="1" t="s">
        <v>305</v>
      </c>
      <c r="C190" s="1" t="s">
        <v>280</v>
      </c>
      <c r="D190" s="1">
        <v>24655</v>
      </c>
      <c r="E190" s="8">
        <v>24700</v>
      </c>
      <c r="F190" s="1"/>
      <c r="G190" s="1"/>
      <c r="H190" s="1">
        <f>E190-D190</f>
        <v>45</v>
      </c>
      <c r="I190" s="5"/>
    </row>
    <row r="191" spans="2:9">
      <c r="B191" s="1"/>
      <c r="C191" s="1"/>
      <c r="D191" s="1"/>
      <c r="E191" s="14">
        <v>24600</v>
      </c>
      <c r="F191" s="5"/>
      <c r="G191" s="5"/>
      <c r="H191" s="5"/>
      <c r="I191" s="5"/>
    </row>
    <row r="192" spans="2:9">
      <c r="B192" s="1"/>
      <c r="C192" s="1"/>
      <c r="D192" s="1"/>
      <c r="E192" s="14">
        <v>24660</v>
      </c>
      <c r="F192" s="5"/>
      <c r="G192" s="5"/>
      <c r="H192" s="5"/>
      <c r="I192" s="5"/>
    </row>
    <row r="193" spans="2:9">
      <c r="B193" s="1" t="s">
        <v>306</v>
      </c>
      <c r="C193" s="1" t="s">
        <v>280</v>
      </c>
      <c r="D193" s="1"/>
      <c r="E193" s="25"/>
      <c r="F193" s="5"/>
      <c r="G193" s="13">
        <v>24675</v>
      </c>
      <c r="H193" s="13">
        <f>E191-G193</f>
        <v>-75</v>
      </c>
      <c r="I193" s="5"/>
    </row>
    <row r="194" spans="2:9">
      <c r="B194" s="1"/>
      <c r="C194" s="1"/>
      <c r="D194" s="1"/>
      <c r="E194" s="25"/>
      <c r="F194" s="5"/>
      <c r="G194" s="13">
        <v>24675</v>
      </c>
      <c r="H194" s="13">
        <f>E192-G194</f>
        <v>-15</v>
      </c>
      <c r="I194" s="5"/>
    </row>
    <row r="195" spans="2:9">
      <c r="B195" s="1"/>
      <c r="C195" s="1"/>
      <c r="D195" s="1">
        <v>24675</v>
      </c>
      <c r="E195" s="8">
        <v>24740</v>
      </c>
      <c r="F195" s="1"/>
      <c r="G195" s="1"/>
      <c r="H195" s="1">
        <f>E195-D195</f>
        <v>65</v>
      </c>
      <c r="I195" s="1"/>
    </row>
    <row r="196" spans="2:9">
      <c r="B196" s="1" t="s">
        <v>306</v>
      </c>
      <c r="C196" s="1"/>
      <c r="D196" s="1"/>
      <c r="E196" s="14">
        <v>24792</v>
      </c>
      <c r="F196" s="13"/>
      <c r="G196" s="13"/>
      <c r="H196" s="13"/>
      <c r="I196" s="13" t="s">
        <v>13</v>
      </c>
    </row>
    <row r="197" spans="2:9">
      <c r="B197" s="1" t="s">
        <v>307</v>
      </c>
      <c r="C197" s="1" t="s">
        <v>280</v>
      </c>
      <c r="D197" s="1"/>
      <c r="E197" s="14"/>
      <c r="F197" s="13"/>
      <c r="G197" s="13">
        <v>24835</v>
      </c>
      <c r="H197" s="13">
        <f>E196-G197</f>
        <v>-43</v>
      </c>
      <c r="I197" s="13"/>
    </row>
    <row r="198" spans="2:9">
      <c r="B198" s="1"/>
      <c r="C198" s="1"/>
      <c r="D198" s="1">
        <v>24835</v>
      </c>
      <c r="E198" s="14"/>
      <c r="F198" s="13">
        <v>24880</v>
      </c>
      <c r="G198" s="13"/>
      <c r="H198" s="13">
        <f>F198-D198</f>
        <v>45</v>
      </c>
      <c r="I198" s="13"/>
    </row>
    <row r="199" spans="2:9">
      <c r="B199" s="1"/>
      <c r="C199" s="1"/>
      <c r="D199" s="1">
        <v>24843</v>
      </c>
      <c r="E199" s="14">
        <v>24873</v>
      </c>
      <c r="F199" s="13"/>
      <c r="G199" s="13"/>
      <c r="H199" s="13">
        <f>E199-D199</f>
        <v>30</v>
      </c>
      <c r="I199" s="13"/>
    </row>
    <row r="200" spans="2:9">
      <c r="B200" s="1"/>
      <c r="C200" s="1"/>
      <c r="D200" s="1"/>
      <c r="E200" s="14">
        <v>24869</v>
      </c>
      <c r="F200" s="13"/>
      <c r="G200" s="13">
        <v>24880</v>
      </c>
      <c r="H200" s="13">
        <f>E200-G200</f>
        <v>-11</v>
      </c>
      <c r="I200" s="13"/>
    </row>
    <row r="201" spans="2:9">
      <c r="B201" s="1"/>
      <c r="C201" s="1"/>
      <c r="D201" s="1">
        <v>24899</v>
      </c>
      <c r="E201" s="14"/>
      <c r="F201" s="13">
        <v>24930</v>
      </c>
      <c r="G201" s="13"/>
      <c r="H201" s="13">
        <f>F201-D201</f>
        <v>31</v>
      </c>
      <c r="I201" s="13"/>
    </row>
    <row r="202" spans="2:9">
      <c r="B202" s="1"/>
      <c r="C202" s="1"/>
      <c r="D202" s="1">
        <v>24841</v>
      </c>
      <c r="E202" s="14">
        <v>24887</v>
      </c>
      <c r="F202" s="13"/>
      <c r="G202" s="13"/>
      <c r="H202" s="13">
        <f>E202-D202</f>
        <v>46</v>
      </c>
      <c r="I202" s="13"/>
    </row>
    <row r="203" spans="2:9">
      <c r="B203" s="1"/>
      <c r="C203" s="1"/>
      <c r="D203" s="1">
        <v>24805</v>
      </c>
      <c r="E203" s="14">
        <v>24832</v>
      </c>
      <c r="F203" s="13"/>
      <c r="G203" s="13"/>
      <c r="H203" s="13">
        <f>E203-D203</f>
        <v>27</v>
      </c>
      <c r="I203" s="13"/>
    </row>
    <row r="204" spans="2:9">
      <c r="B204" s="13" t="s">
        <v>307</v>
      </c>
      <c r="C204" s="13"/>
      <c r="D204" s="13"/>
      <c r="E204" s="14">
        <v>24830</v>
      </c>
      <c r="F204" s="13"/>
      <c r="G204" s="13"/>
      <c r="H204" s="13"/>
      <c r="I204" s="13" t="s">
        <v>13</v>
      </c>
    </row>
    <row r="205" spans="2:9">
      <c r="B205" s="13" t="s">
        <v>308</v>
      </c>
      <c r="C205" s="13"/>
      <c r="D205" s="13"/>
      <c r="E205" s="14"/>
      <c r="F205" s="13"/>
      <c r="G205" s="13">
        <v>24865</v>
      </c>
      <c r="H205" s="13"/>
      <c r="I205" s="13"/>
    </row>
    <row r="206" spans="2:9">
      <c r="B206" s="13" t="s">
        <v>308</v>
      </c>
      <c r="C206" s="1" t="s">
        <v>280</v>
      </c>
      <c r="D206" s="1">
        <v>24865</v>
      </c>
      <c r="E206" s="25"/>
      <c r="F206" s="13">
        <v>24960</v>
      </c>
      <c r="G206" s="5"/>
      <c r="H206" s="13">
        <f>F206-D206</f>
        <v>95</v>
      </c>
      <c r="I206" s="5"/>
    </row>
    <row r="207" spans="2:9">
      <c r="B207" s="5"/>
      <c r="C207" s="1"/>
      <c r="D207" s="1">
        <v>24938</v>
      </c>
      <c r="E207" s="25"/>
      <c r="F207" s="13"/>
      <c r="G207" s="13">
        <v>24900</v>
      </c>
      <c r="H207" s="13">
        <f>G207-D207</f>
        <v>-38</v>
      </c>
      <c r="I207" s="5"/>
    </row>
    <row r="208" spans="2:9">
      <c r="B208" s="5"/>
      <c r="C208" s="1"/>
      <c r="D208" s="1">
        <v>24919</v>
      </c>
      <c r="E208" s="25"/>
      <c r="F208" s="13"/>
      <c r="G208" s="13">
        <v>24900</v>
      </c>
      <c r="H208" s="13">
        <f>G208-D208</f>
        <v>-19</v>
      </c>
      <c r="I208" s="5"/>
    </row>
    <row r="209" spans="2:9">
      <c r="B209" s="5"/>
      <c r="C209" s="1"/>
      <c r="D209" s="1">
        <v>24900</v>
      </c>
      <c r="E209" s="25"/>
      <c r="F209" s="13">
        <v>24950</v>
      </c>
      <c r="G209" s="13"/>
      <c r="H209" s="13">
        <f>F209-D209</f>
        <v>50</v>
      </c>
      <c r="I209" s="5"/>
    </row>
    <row r="210" spans="2:9">
      <c r="B210" s="5"/>
      <c r="C210" s="1"/>
      <c r="D210" s="1">
        <v>24937</v>
      </c>
      <c r="E210" s="25"/>
      <c r="F210" s="13"/>
      <c r="G210" s="13">
        <v>24930</v>
      </c>
      <c r="H210" s="13">
        <f>G210-D210</f>
        <v>-7</v>
      </c>
      <c r="I210" s="5"/>
    </row>
    <row r="211" spans="2:9">
      <c r="B211" s="5"/>
      <c r="C211" s="1"/>
      <c r="D211" s="1">
        <v>24917</v>
      </c>
      <c r="E211" s="25"/>
      <c r="F211" s="5"/>
      <c r="G211" s="5"/>
      <c r="H211" s="5"/>
      <c r="I211" s="13" t="s">
        <v>13</v>
      </c>
    </row>
    <row r="212" spans="2:9">
      <c r="B212" s="13" t="s">
        <v>311</v>
      </c>
      <c r="C212" s="1" t="s">
        <v>280</v>
      </c>
      <c r="D212" s="1"/>
      <c r="E212" s="25"/>
      <c r="F212" s="13"/>
      <c r="G212" s="13">
        <v>24855</v>
      </c>
      <c r="H212" s="13">
        <f>G212-D211</f>
        <v>-62</v>
      </c>
      <c r="I212" s="5"/>
    </row>
    <row r="213" spans="2:9">
      <c r="B213" s="5"/>
      <c r="C213" s="1"/>
      <c r="D213" s="1">
        <v>24839</v>
      </c>
      <c r="E213" s="25"/>
      <c r="F213" s="13">
        <v>24880</v>
      </c>
      <c r="G213" s="13"/>
      <c r="H213" s="13">
        <f>F213-D213</f>
        <v>41</v>
      </c>
      <c r="I213" s="5"/>
    </row>
    <row r="214" spans="2:9">
      <c r="B214" s="13" t="s">
        <v>311</v>
      </c>
      <c r="C214" s="13" t="s">
        <v>280</v>
      </c>
      <c r="D214" s="13">
        <v>24850</v>
      </c>
      <c r="E214" s="14"/>
      <c r="F214" s="13"/>
      <c r="G214" s="13"/>
      <c r="H214" s="13"/>
      <c r="I214" s="13" t="s">
        <v>13</v>
      </c>
    </row>
    <row r="215" spans="2:9">
      <c r="B215" s="13" t="s">
        <v>314</v>
      </c>
      <c r="C215" s="5"/>
      <c r="D215" s="5"/>
      <c r="E215" s="25"/>
      <c r="F215" s="13">
        <v>25060</v>
      </c>
      <c r="G215" s="5"/>
      <c r="H215" s="13">
        <f>F215-D214</f>
        <v>210</v>
      </c>
      <c r="I215" s="5"/>
    </row>
    <row r="216" spans="2:9">
      <c r="B216" s="13" t="s">
        <v>314</v>
      </c>
      <c r="C216" s="13" t="s">
        <v>280</v>
      </c>
      <c r="D216" s="13">
        <v>25065</v>
      </c>
      <c r="E216" s="14"/>
      <c r="F216" s="13">
        <v>25100</v>
      </c>
      <c r="G216" s="13"/>
      <c r="H216" s="13">
        <f>F216-D216</f>
        <v>35</v>
      </c>
      <c r="I216" s="5"/>
    </row>
    <row r="217" spans="2:9">
      <c r="B217" s="1" t="s">
        <v>315</v>
      </c>
      <c r="C217" s="13"/>
      <c r="D217" s="13">
        <v>25000</v>
      </c>
      <c r="E217" s="14">
        <v>25040</v>
      </c>
      <c r="F217" s="13"/>
      <c r="G217" s="13"/>
      <c r="H217" s="13">
        <f>E217-D217</f>
        <v>40</v>
      </c>
      <c r="I217" s="5"/>
    </row>
    <row r="218" spans="2:9">
      <c r="B218" s="13"/>
      <c r="C218" s="13" t="s">
        <v>280</v>
      </c>
      <c r="D218" s="13">
        <v>25030</v>
      </c>
      <c r="E218" s="14"/>
      <c r="F218" s="13">
        <v>25070</v>
      </c>
      <c r="G218" s="13"/>
      <c r="H218" s="13">
        <f>F218-D218</f>
        <v>40</v>
      </c>
      <c r="I218" s="5"/>
    </row>
    <row r="219" spans="2:9">
      <c r="B219" s="1" t="s">
        <v>317</v>
      </c>
      <c r="C219" s="13" t="s">
        <v>280</v>
      </c>
      <c r="D219" s="13">
        <v>25028</v>
      </c>
      <c r="E219" s="14"/>
      <c r="F219" s="13">
        <v>25050</v>
      </c>
      <c r="G219" s="13"/>
      <c r="H219" s="13">
        <f>F219-D219</f>
        <v>22</v>
      </c>
      <c r="I219" s="5"/>
    </row>
    <row r="220" spans="2:9">
      <c r="B220" s="1" t="s">
        <v>317</v>
      </c>
      <c r="C220" s="13" t="s">
        <v>280</v>
      </c>
      <c r="D220" s="13">
        <v>25027</v>
      </c>
      <c r="E220" s="14"/>
      <c r="F220" s="13">
        <v>25070</v>
      </c>
      <c r="G220" s="13"/>
      <c r="H220" s="13">
        <f>F220-D220</f>
        <v>43</v>
      </c>
      <c r="I220" s="5"/>
    </row>
    <row r="221" spans="2:9">
      <c r="B221" s="13" t="s">
        <v>318</v>
      </c>
      <c r="C221" s="13" t="s">
        <v>280</v>
      </c>
      <c r="D221" s="13">
        <v>24750</v>
      </c>
      <c r="E221" s="14">
        <v>24960</v>
      </c>
      <c r="F221" s="5"/>
      <c r="G221" s="5"/>
      <c r="H221" s="13">
        <f>E221-D221</f>
        <v>210</v>
      </c>
      <c r="I221" s="13"/>
    </row>
    <row r="222" spans="2:9">
      <c r="B222" s="5"/>
      <c r="C222" s="13" t="s">
        <v>280</v>
      </c>
      <c r="D222" s="13">
        <v>24730</v>
      </c>
      <c r="E222" s="14"/>
      <c r="F222" s="13">
        <v>24820</v>
      </c>
      <c r="G222" s="5"/>
      <c r="H222" s="13">
        <f>F222-D222</f>
        <v>90</v>
      </c>
      <c r="I222" s="5"/>
    </row>
    <row r="223" spans="2:9">
      <c r="B223" s="13" t="s">
        <v>319</v>
      </c>
      <c r="C223" s="13" t="s">
        <v>280</v>
      </c>
      <c r="D223" s="13">
        <v>24540</v>
      </c>
      <c r="E223" s="14">
        <v>24680</v>
      </c>
      <c r="F223" s="5"/>
      <c r="G223" s="5"/>
      <c r="H223" s="13">
        <f>E223-D223</f>
        <v>140</v>
      </c>
      <c r="I223" s="5"/>
    </row>
    <row r="224" spans="2:9">
      <c r="B224" s="13" t="s">
        <v>319</v>
      </c>
      <c r="C224" s="13" t="s">
        <v>280</v>
      </c>
      <c r="D224" s="13">
        <v>24500</v>
      </c>
      <c r="E224" s="14">
        <v>24560</v>
      </c>
      <c r="F224" s="13"/>
      <c r="G224" s="13"/>
      <c r="H224" s="13">
        <f>E224-D224</f>
        <v>60</v>
      </c>
      <c r="I224" s="5"/>
    </row>
    <row r="225" spans="2:9">
      <c r="B225" s="13" t="s">
        <v>319</v>
      </c>
      <c r="C225" s="13" t="s">
        <v>280</v>
      </c>
      <c r="D225" s="13">
        <v>24415</v>
      </c>
      <c r="E225" s="14">
        <v>24500</v>
      </c>
      <c r="F225" s="13"/>
      <c r="G225" s="13"/>
      <c r="H225" s="13">
        <f>E225-D225</f>
        <v>85</v>
      </c>
      <c r="I225" s="5"/>
    </row>
    <row r="226" spans="2:9">
      <c r="B226" s="1" t="s">
        <v>322</v>
      </c>
      <c r="C226" s="92" t="s">
        <v>280</v>
      </c>
      <c r="D226" s="13">
        <v>24000</v>
      </c>
      <c r="E226" s="14">
        <v>24350</v>
      </c>
      <c r="F226" s="13"/>
      <c r="G226" s="13"/>
      <c r="H226" s="13">
        <f>E226-D226</f>
        <v>350</v>
      </c>
      <c r="I226" s="5"/>
    </row>
    <row r="227" spans="2:9">
      <c r="B227" s="1"/>
      <c r="C227" s="93"/>
      <c r="D227" s="13">
        <v>24080</v>
      </c>
      <c r="E227" s="14"/>
      <c r="F227" s="13">
        <v>24160</v>
      </c>
      <c r="G227" s="13"/>
      <c r="H227" s="13">
        <f>F227-D227</f>
        <v>80</v>
      </c>
      <c r="I227" s="5"/>
    </row>
    <row r="228" spans="2:9">
      <c r="B228" s="1"/>
      <c r="C228" s="93"/>
      <c r="D228" s="13">
        <v>24140</v>
      </c>
      <c r="E228" s="14"/>
      <c r="F228" s="13">
        <v>24200</v>
      </c>
      <c r="G228" s="13"/>
      <c r="H228" s="13">
        <f>F228-D228</f>
        <v>60</v>
      </c>
      <c r="I228" s="5"/>
    </row>
    <row r="229" spans="2:9">
      <c r="B229" s="1" t="s">
        <v>322</v>
      </c>
      <c r="C229" s="94"/>
      <c r="D229" s="13">
        <v>24160</v>
      </c>
      <c r="E229" s="14"/>
      <c r="F229" s="13">
        <v>24200</v>
      </c>
      <c r="G229" s="13"/>
      <c r="H229" s="13">
        <f>F229-D229</f>
        <v>40</v>
      </c>
      <c r="I229" s="5"/>
    </row>
    <row r="230" spans="2:9">
      <c r="B230" s="1" t="s">
        <v>324</v>
      </c>
      <c r="C230" s="43" t="s">
        <v>280</v>
      </c>
      <c r="D230" s="13"/>
      <c r="E230" s="14">
        <v>24150</v>
      </c>
      <c r="F230" s="13"/>
      <c r="G230" s="13">
        <v>24180</v>
      </c>
      <c r="H230" s="13">
        <f>E230-G230</f>
        <v>-30</v>
      </c>
      <c r="I230" s="5"/>
    </row>
    <row r="231" spans="2:9">
      <c r="B231" s="1"/>
      <c r="C231" s="43"/>
      <c r="D231" s="13">
        <v>24158</v>
      </c>
      <c r="E231" s="14">
        <v>24193</v>
      </c>
      <c r="F231" s="13"/>
      <c r="G231" s="13"/>
      <c r="H231" s="13">
        <f>E231-D231</f>
        <v>35</v>
      </c>
      <c r="I231" s="5"/>
    </row>
    <row r="232" spans="2:9">
      <c r="B232" s="1"/>
      <c r="C232" s="43"/>
      <c r="D232" s="13">
        <v>24111</v>
      </c>
      <c r="E232" s="14">
        <v>24130</v>
      </c>
      <c r="F232" s="13"/>
      <c r="G232" s="13"/>
      <c r="H232" s="13">
        <f>E232-D232</f>
        <v>19</v>
      </c>
      <c r="I232" s="5"/>
    </row>
    <row r="233" spans="2:9">
      <c r="B233" s="1"/>
      <c r="C233" s="43"/>
      <c r="D233" s="13">
        <v>24075</v>
      </c>
      <c r="E233" s="14">
        <v>24122</v>
      </c>
      <c r="F233" s="13"/>
      <c r="G233" s="13"/>
      <c r="H233" s="13">
        <f>E233-D233</f>
        <v>47</v>
      </c>
      <c r="I233" s="5"/>
    </row>
    <row r="234" spans="2:9">
      <c r="B234" s="1"/>
      <c r="C234" s="43"/>
      <c r="D234" s="13">
        <v>24170</v>
      </c>
      <c r="E234" s="14"/>
      <c r="F234" s="13">
        <v>24225</v>
      </c>
      <c r="G234" s="13"/>
      <c r="H234" s="13">
        <f>F234-D234</f>
        <v>55</v>
      </c>
      <c r="I234" s="5"/>
    </row>
    <row r="235" spans="2:9">
      <c r="B235" s="1"/>
      <c r="C235" s="43"/>
      <c r="D235" s="13">
        <v>24240</v>
      </c>
      <c r="E235" s="14"/>
      <c r="F235" s="13">
        <v>24280</v>
      </c>
      <c r="G235" s="13"/>
      <c r="H235" s="13">
        <f>F235-D235</f>
        <v>40</v>
      </c>
      <c r="I235" s="5"/>
    </row>
    <row r="236" spans="2:9">
      <c r="B236" s="1"/>
      <c r="C236" s="43"/>
      <c r="D236" s="13">
        <v>24236</v>
      </c>
      <c r="E236" s="14">
        <v>24285</v>
      </c>
      <c r="F236" s="13"/>
      <c r="G236" s="13"/>
      <c r="H236" s="13">
        <f>E236-D236</f>
        <v>49</v>
      </c>
      <c r="I236" s="5"/>
    </row>
    <row r="237" spans="2:9">
      <c r="B237" s="1" t="s">
        <v>326</v>
      </c>
      <c r="C237" s="43" t="s">
        <v>280</v>
      </c>
      <c r="D237" s="13">
        <v>24100</v>
      </c>
      <c r="E237" s="14">
        <v>24240</v>
      </c>
      <c r="F237" s="13"/>
      <c r="G237" s="13"/>
      <c r="H237" s="13">
        <f>E237-D237</f>
        <v>140</v>
      </c>
      <c r="I237" s="5"/>
    </row>
    <row r="238" spans="2:9">
      <c r="B238" s="1"/>
      <c r="C238" s="43"/>
      <c r="D238" s="13">
        <v>24010</v>
      </c>
      <c r="E238" s="14">
        <v>24120</v>
      </c>
      <c r="F238" s="13"/>
      <c r="G238" s="13"/>
      <c r="H238" s="13">
        <f>E238-D238</f>
        <v>110</v>
      </c>
      <c r="I238" s="5"/>
    </row>
    <row r="239" spans="2:9">
      <c r="B239" s="1"/>
      <c r="C239" s="43"/>
      <c r="D239" s="13">
        <v>23940</v>
      </c>
      <c r="E239" s="14">
        <v>24000</v>
      </c>
      <c r="F239" s="13"/>
      <c r="G239" s="13"/>
      <c r="H239" s="13">
        <f>E239-D239</f>
        <v>60</v>
      </c>
      <c r="I239" s="5"/>
    </row>
    <row r="240" spans="2:9">
      <c r="B240" s="1"/>
      <c r="C240" s="43"/>
      <c r="D240" s="13">
        <v>23830</v>
      </c>
      <c r="E240" s="14">
        <v>23920</v>
      </c>
      <c r="F240" s="13"/>
      <c r="G240" s="13"/>
      <c r="H240" s="13">
        <f>E240-D240</f>
        <v>90</v>
      </c>
      <c r="I240" s="5"/>
    </row>
    <row r="241" spans="2:9">
      <c r="B241" s="1" t="s">
        <v>327</v>
      </c>
      <c r="C241" s="43" t="s">
        <v>280</v>
      </c>
      <c r="D241" s="13">
        <v>23802</v>
      </c>
      <c r="E241" s="14"/>
      <c r="F241" s="13">
        <v>23920</v>
      </c>
      <c r="G241" s="13"/>
      <c r="H241" s="13">
        <f>F241-D241</f>
        <v>118</v>
      </c>
      <c r="I241" s="5"/>
    </row>
    <row r="242" spans="2:9">
      <c r="B242" s="1"/>
      <c r="C242" s="43"/>
      <c r="D242" s="13">
        <v>23900</v>
      </c>
      <c r="E242" s="14">
        <v>23940</v>
      </c>
      <c r="F242" s="13"/>
      <c r="G242" s="13"/>
      <c r="H242" s="13">
        <f t="shared" ref="H242:H248" si="0">E242-D242</f>
        <v>40</v>
      </c>
      <c r="I242" s="5"/>
    </row>
    <row r="243" spans="2:9">
      <c r="B243" s="1"/>
      <c r="C243" s="43"/>
      <c r="D243" s="13">
        <v>23855</v>
      </c>
      <c r="E243" s="14">
        <v>23912</v>
      </c>
      <c r="F243" s="13"/>
      <c r="G243" s="13"/>
      <c r="H243" s="13">
        <f t="shared" si="0"/>
        <v>57</v>
      </c>
      <c r="I243" s="5"/>
    </row>
    <row r="244" spans="2:9">
      <c r="B244" s="1"/>
      <c r="C244" s="43"/>
      <c r="D244" s="13">
        <v>23800</v>
      </c>
      <c r="E244" s="14">
        <v>23925</v>
      </c>
      <c r="F244" s="13"/>
      <c r="G244" s="13"/>
      <c r="H244" s="13">
        <f t="shared" si="0"/>
        <v>125</v>
      </c>
      <c r="I244" s="5"/>
    </row>
    <row r="245" spans="2:9">
      <c r="B245" s="1"/>
      <c r="C245" s="43"/>
      <c r="D245" s="13">
        <v>23700</v>
      </c>
      <c r="E245" s="14">
        <v>23790</v>
      </c>
      <c r="F245" s="13"/>
      <c r="G245" s="13"/>
      <c r="H245" s="13">
        <f t="shared" si="0"/>
        <v>90</v>
      </c>
      <c r="I245" s="5"/>
    </row>
    <row r="246" spans="2:9">
      <c r="B246" s="1"/>
      <c r="C246" s="43"/>
      <c r="D246" s="13">
        <v>23640</v>
      </c>
      <c r="E246" s="14">
        <v>23740</v>
      </c>
      <c r="F246" s="13"/>
      <c r="G246" s="13"/>
      <c r="H246" s="13">
        <f t="shared" si="0"/>
        <v>100</v>
      </c>
      <c r="I246" s="5"/>
    </row>
    <row r="247" spans="2:9">
      <c r="B247" s="1" t="s">
        <v>327</v>
      </c>
      <c r="C247" s="43" t="s">
        <v>328</v>
      </c>
      <c r="D247" s="13">
        <v>23825</v>
      </c>
      <c r="E247" s="14">
        <v>23938</v>
      </c>
      <c r="F247" s="13"/>
      <c r="G247" s="13"/>
      <c r="H247" s="13">
        <f t="shared" si="0"/>
        <v>113</v>
      </c>
      <c r="I247" s="5"/>
    </row>
    <row r="248" spans="2:9">
      <c r="B248" s="1"/>
      <c r="C248" s="43"/>
      <c r="D248" s="13">
        <v>24020</v>
      </c>
      <c r="E248" s="14">
        <v>24040</v>
      </c>
      <c r="F248" s="13"/>
      <c r="G248" s="13"/>
      <c r="H248" s="13">
        <f t="shared" si="0"/>
        <v>20</v>
      </c>
      <c r="I248" s="5"/>
    </row>
    <row r="249" spans="2:9">
      <c r="B249" s="1" t="s">
        <v>329</v>
      </c>
      <c r="C249" s="43" t="s">
        <v>330</v>
      </c>
      <c r="D249" s="13">
        <v>24165</v>
      </c>
      <c r="E249" s="14"/>
      <c r="F249" s="14">
        <v>24250</v>
      </c>
      <c r="G249" s="13"/>
      <c r="H249" s="13">
        <f>F249-D249</f>
        <v>85</v>
      </c>
      <c r="I249" s="5"/>
    </row>
    <row r="250" spans="2:9">
      <c r="B250" s="1"/>
      <c r="C250" s="43"/>
      <c r="D250" s="13">
        <v>24210</v>
      </c>
      <c r="E250" s="14"/>
      <c r="F250" s="14">
        <v>24240</v>
      </c>
      <c r="G250" s="13"/>
      <c r="H250" s="13">
        <f>F250-D250</f>
        <v>30</v>
      </c>
      <c r="I250" s="5"/>
    </row>
    <row r="251" spans="2:9">
      <c r="B251" s="1"/>
      <c r="C251" s="43"/>
      <c r="D251" s="13">
        <v>24198</v>
      </c>
      <c r="E251" s="14"/>
      <c r="F251" s="14">
        <v>24240</v>
      </c>
      <c r="G251" s="13"/>
      <c r="H251" s="13">
        <f>F251-D251</f>
        <v>42</v>
      </c>
      <c r="I251" s="5"/>
    </row>
    <row r="252" spans="2:9">
      <c r="B252" s="1"/>
      <c r="C252" s="43"/>
      <c r="D252" s="13">
        <v>24120</v>
      </c>
      <c r="E252" s="14">
        <v>24161</v>
      </c>
      <c r="F252" s="13"/>
      <c r="G252" s="13"/>
      <c r="H252" s="13">
        <f>E252-D252</f>
        <v>41</v>
      </c>
      <c r="I252" s="5"/>
    </row>
    <row r="253" spans="2:9">
      <c r="B253" s="1"/>
      <c r="C253" s="1"/>
      <c r="D253" s="1"/>
      <c r="E253" s="1"/>
      <c r="F253" s="125" t="s">
        <v>44</v>
      </c>
      <c r="G253" s="125"/>
      <c r="H253" s="5">
        <f>SUM(H167:H252)</f>
        <v>3757</v>
      </c>
      <c r="I253" s="5">
        <f>H253*40</f>
        <v>150280</v>
      </c>
    </row>
    <row r="257" spans="2:9">
      <c r="B257" s="5" t="s">
        <v>334</v>
      </c>
      <c r="C257" s="5">
        <v>2017</v>
      </c>
      <c r="D257" s="1"/>
      <c r="E257" s="1"/>
      <c r="F257" s="1"/>
      <c r="G257" s="1"/>
      <c r="H257" s="1"/>
      <c r="I257" s="1"/>
    </row>
    <row r="258" spans="2:9">
      <c r="B258" s="3"/>
      <c r="C258" s="3"/>
      <c r="D258" s="3"/>
      <c r="E258" s="3"/>
      <c r="F258" s="3"/>
      <c r="G258" s="3"/>
      <c r="H258" s="3" t="s">
        <v>4</v>
      </c>
      <c r="I258" s="3"/>
    </row>
    <row r="259" spans="2:9">
      <c r="B259" s="4" t="s">
        <v>0</v>
      </c>
      <c r="C259" s="4" t="s">
        <v>5</v>
      </c>
      <c r="D259" s="4" t="s">
        <v>2</v>
      </c>
      <c r="E259" s="4" t="s">
        <v>6</v>
      </c>
      <c r="F259" s="4" t="s">
        <v>3</v>
      </c>
      <c r="G259" s="4" t="s">
        <v>7</v>
      </c>
      <c r="H259" s="4" t="s">
        <v>8</v>
      </c>
      <c r="I259" s="4" t="s">
        <v>9</v>
      </c>
    </row>
    <row r="260" spans="2:9">
      <c r="B260" s="1" t="s">
        <v>335</v>
      </c>
      <c r="C260" s="1" t="s">
        <v>330</v>
      </c>
      <c r="D260" s="1">
        <v>24060</v>
      </c>
      <c r="E260" s="1">
        <v>24160</v>
      </c>
      <c r="F260" s="1"/>
      <c r="G260" s="1"/>
      <c r="H260" s="1">
        <f>E260-D260</f>
        <v>100</v>
      </c>
      <c r="I260" s="1"/>
    </row>
    <row r="261" spans="2:9">
      <c r="B261" s="1"/>
      <c r="C261" s="1"/>
      <c r="D261" s="1"/>
      <c r="E261" s="1">
        <v>24081</v>
      </c>
      <c r="F261" s="1"/>
      <c r="G261" s="1">
        <v>24108</v>
      </c>
      <c r="H261" s="1">
        <f>E261-G261</f>
        <v>-27</v>
      </c>
      <c r="I261" s="1"/>
    </row>
    <row r="262" spans="2:9">
      <c r="B262" s="1"/>
      <c r="C262" s="1"/>
      <c r="D262" s="1">
        <v>24024</v>
      </c>
      <c r="E262" s="1">
        <v>24115</v>
      </c>
      <c r="F262" s="1"/>
      <c r="G262" s="1"/>
      <c r="H262" s="1">
        <f>E262-D262</f>
        <v>91</v>
      </c>
      <c r="I262" s="1"/>
    </row>
    <row r="263" spans="2:9">
      <c r="B263" s="1"/>
      <c r="C263" s="1"/>
      <c r="D263" s="1">
        <v>24063</v>
      </c>
      <c r="E263" s="1"/>
      <c r="F263" s="1">
        <v>24108</v>
      </c>
      <c r="G263" s="1"/>
      <c r="H263" s="1">
        <f>F263-D263</f>
        <v>45</v>
      </c>
      <c r="I263" s="1"/>
    </row>
    <row r="264" spans="2:9">
      <c r="B264" s="1" t="s">
        <v>336</v>
      </c>
      <c r="C264" s="1"/>
      <c r="D264" s="1">
        <v>24085</v>
      </c>
      <c r="E264" s="1"/>
      <c r="F264" s="1">
        <v>24160</v>
      </c>
      <c r="G264" s="1"/>
      <c r="H264" s="1">
        <f>F264-D264</f>
        <v>75</v>
      </c>
      <c r="I264" s="1"/>
    </row>
    <row r="265" spans="2:9">
      <c r="B265" s="1"/>
      <c r="C265" s="1"/>
      <c r="D265" s="1"/>
      <c r="E265" s="1">
        <v>24160</v>
      </c>
      <c r="F265" s="1"/>
      <c r="G265" s="1">
        <v>24200</v>
      </c>
      <c r="H265" s="1">
        <f>E265-G265</f>
        <v>-40</v>
      </c>
      <c r="I265" s="1"/>
    </row>
    <row r="266" spans="2:9">
      <c r="B266" s="1"/>
      <c r="C266" s="1"/>
      <c r="D266" s="1">
        <v>24119</v>
      </c>
      <c r="E266" s="1">
        <v>24240</v>
      </c>
      <c r="F266" s="1"/>
      <c r="G266" s="1"/>
      <c r="H266" s="1">
        <f>E266-D266</f>
        <v>121</v>
      </c>
      <c r="I266" s="1"/>
    </row>
    <row r="267" spans="2:9">
      <c r="B267" s="1" t="s">
        <v>338</v>
      </c>
      <c r="C267" s="1" t="s">
        <v>330</v>
      </c>
      <c r="D267" s="1">
        <v>24150</v>
      </c>
      <c r="E267" s="1">
        <v>24200</v>
      </c>
      <c r="F267" s="1"/>
      <c r="G267" s="1"/>
      <c r="H267" s="1">
        <f>E267-D267</f>
        <v>50</v>
      </c>
      <c r="I267" s="1"/>
    </row>
    <row r="268" spans="2:9">
      <c r="B268" s="1"/>
      <c r="C268" s="1"/>
      <c r="D268" s="1">
        <v>24110</v>
      </c>
      <c r="E268" s="1">
        <v>24155</v>
      </c>
      <c r="F268" s="1"/>
      <c r="G268" s="1"/>
      <c r="H268" s="1">
        <f>E268-D268</f>
        <v>45</v>
      </c>
      <c r="I268" s="1"/>
    </row>
    <row r="269" spans="2:9">
      <c r="B269" s="1" t="s">
        <v>339</v>
      </c>
      <c r="C269" s="1" t="s">
        <v>330</v>
      </c>
      <c r="D269" s="1">
        <v>24170</v>
      </c>
      <c r="E269" s="1"/>
      <c r="F269" s="1">
        <v>24270</v>
      </c>
      <c r="G269" s="1"/>
      <c r="H269" s="1">
        <f>F269-D269</f>
        <v>100</v>
      </c>
      <c r="I269" s="1"/>
    </row>
    <row r="270" spans="2:9">
      <c r="B270" s="13" t="s">
        <v>339</v>
      </c>
      <c r="C270" s="13" t="s">
        <v>330</v>
      </c>
      <c r="D270" s="13">
        <v>24190</v>
      </c>
      <c r="E270" s="13"/>
      <c r="F270" s="13"/>
      <c r="G270" s="13"/>
      <c r="H270" s="13"/>
      <c r="I270" s="13" t="s">
        <v>13</v>
      </c>
    </row>
    <row r="271" spans="2:9">
      <c r="B271" s="13" t="s">
        <v>340</v>
      </c>
      <c r="C271" s="13" t="s">
        <v>330</v>
      </c>
      <c r="D271" s="13"/>
      <c r="E271" s="13"/>
      <c r="F271" s="13">
        <v>24330</v>
      </c>
      <c r="G271" s="13"/>
      <c r="H271" s="13">
        <f>F271-D270</f>
        <v>140</v>
      </c>
      <c r="I271" s="13"/>
    </row>
    <row r="272" spans="2:9">
      <c r="B272" s="13" t="s">
        <v>341</v>
      </c>
      <c r="C272" s="13" t="s">
        <v>330</v>
      </c>
      <c r="D272" s="13">
        <v>24345</v>
      </c>
      <c r="E272" s="13"/>
      <c r="F272" s="13"/>
      <c r="G272" s="13"/>
      <c r="H272" s="13"/>
      <c r="I272" s="13" t="s">
        <v>13</v>
      </c>
    </row>
    <row r="273" spans="2:9">
      <c r="B273" s="13" t="s">
        <v>342</v>
      </c>
      <c r="C273" s="13"/>
      <c r="D273" s="13"/>
      <c r="E273" s="13"/>
      <c r="F273" s="13">
        <v>24465</v>
      </c>
      <c r="G273" s="13"/>
      <c r="H273" s="13">
        <f>F273-D272</f>
        <v>120</v>
      </c>
      <c r="I273" s="13"/>
    </row>
    <row r="274" spans="2:9">
      <c r="B274" s="13" t="s">
        <v>342</v>
      </c>
      <c r="C274" s="13" t="s">
        <v>330</v>
      </c>
      <c r="D274" s="13">
        <v>24285</v>
      </c>
      <c r="E274" s="13">
        <v>24440</v>
      </c>
      <c r="F274" s="13"/>
      <c r="G274" s="13"/>
      <c r="H274" s="13">
        <f t="shared" ref="H274:H279" si="1">E274-D274</f>
        <v>155</v>
      </c>
      <c r="I274" s="13"/>
    </row>
    <row r="275" spans="2:9">
      <c r="B275" s="13" t="s">
        <v>342</v>
      </c>
      <c r="C275" s="13"/>
      <c r="D275" s="13">
        <v>24110</v>
      </c>
      <c r="E275" s="13">
        <v>24250</v>
      </c>
      <c r="F275" s="13"/>
      <c r="G275" s="13"/>
      <c r="H275" s="13">
        <f t="shared" si="1"/>
        <v>140</v>
      </c>
      <c r="I275" s="13"/>
    </row>
    <row r="276" spans="2:9">
      <c r="B276" s="1" t="s">
        <v>350</v>
      </c>
      <c r="C276" s="13" t="s">
        <v>330</v>
      </c>
      <c r="D276" s="13">
        <v>24330</v>
      </c>
      <c r="E276" s="13">
        <v>24400</v>
      </c>
      <c r="F276" s="13"/>
      <c r="G276" s="13"/>
      <c r="H276" s="13">
        <f t="shared" si="1"/>
        <v>70</v>
      </c>
      <c r="I276" s="13"/>
    </row>
    <row r="277" spans="2:9">
      <c r="B277" s="13"/>
      <c r="C277" s="13"/>
      <c r="D277" s="13">
        <v>24350</v>
      </c>
      <c r="E277" s="13">
        <v>24430</v>
      </c>
      <c r="F277" s="13"/>
      <c r="G277" s="13"/>
      <c r="H277" s="13">
        <f t="shared" si="1"/>
        <v>80</v>
      </c>
      <c r="I277" s="13"/>
    </row>
    <row r="278" spans="2:9">
      <c r="B278" s="13"/>
      <c r="C278" s="13"/>
      <c r="D278" s="13">
        <v>24358</v>
      </c>
      <c r="E278" s="13">
        <v>24393</v>
      </c>
      <c r="F278" s="13"/>
      <c r="G278" s="13"/>
      <c r="H278" s="13">
        <f t="shared" si="1"/>
        <v>35</v>
      </c>
      <c r="I278" s="13"/>
    </row>
    <row r="279" spans="2:9">
      <c r="B279" s="13"/>
      <c r="C279" s="13"/>
      <c r="D279" s="13">
        <v>24350</v>
      </c>
      <c r="E279" s="13">
        <v>24400</v>
      </c>
      <c r="F279" s="13"/>
      <c r="G279" s="13"/>
      <c r="H279" s="13">
        <f t="shared" si="1"/>
        <v>50</v>
      </c>
      <c r="I279" s="1"/>
    </row>
    <row r="280" spans="2:9">
      <c r="B280" s="1" t="s">
        <v>351</v>
      </c>
      <c r="C280" s="1" t="s">
        <v>330</v>
      </c>
      <c r="D280" s="13">
        <v>23960</v>
      </c>
      <c r="E280" s="13"/>
      <c r="F280" s="13"/>
      <c r="G280" s="13"/>
      <c r="H280" s="13"/>
      <c r="I280" s="1"/>
    </row>
    <row r="281" spans="2:9">
      <c r="B281" s="1" t="s">
        <v>354</v>
      </c>
      <c r="C281" s="13"/>
      <c r="D281" s="13"/>
      <c r="E281" s="13"/>
      <c r="F281" s="13">
        <v>24150</v>
      </c>
      <c r="G281" s="13"/>
      <c r="H281" s="13">
        <f>F281-D280</f>
        <v>190</v>
      </c>
      <c r="I281" s="1"/>
    </row>
    <row r="282" spans="2:9">
      <c r="B282" s="1"/>
      <c r="C282" s="13"/>
      <c r="D282" s="13">
        <v>23950</v>
      </c>
      <c r="E282" s="13">
        <v>24100</v>
      </c>
      <c r="F282" s="13"/>
      <c r="G282" s="13"/>
      <c r="H282" s="13">
        <f>E282-D282</f>
        <v>150</v>
      </c>
      <c r="I282" s="1"/>
    </row>
    <row r="283" spans="2:9">
      <c r="B283" s="1" t="s">
        <v>354</v>
      </c>
      <c r="C283" s="1" t="s">
        <v>355</v>
      </c>
      <c r="D283" s="13">
        <v>24000</v>
      </c>
      <c r="E283" s="13"/>
      <c r="F283" s="13">
        <v>24150</v>
      </c>
      <c r="G283" s="13"/>
      <c r="H283" s="13"/>
      <c r="I283" s="1"/>
    </row>
    <row r="284" spans="2:9">
      <c r="B284" s="1"/>
      <c r="C284" s="1"/>
      <c r="D284" s="13">
        <v>24030</v>
      </c>
      <c r="E284" s="13"/>
      <c r="F284" s="13"/>
      <c r="G284" s="13"/>
      <c r="H284" s="13"/>
      <c r="I284" s="1" t="s">
        <v>13</v>
      </c>
    </row>
    <row r="285" spans="2:9">
      <c r="B285" s="1" t="s">
        <v>358</v>
      </c>
      <c r="C285" s="1"/>
      <c r="D285" s="13"/>
      <c r="E285" s="13"/>
      <c r="F285" s="13">
        <v>24960</v>
      </c>
      <c r="G285" s="13"/>
      <c r="H285" s="13">
        <f>F285-D284</f>
        <v>930</v>
      </c>
      <c r="I285" s="1"/>
    </row>
    <row r="286" spans="2:9">
      <c r="B286" s="1" t="s">
        <v>354</v>
      </c>
      <c r="C286" s="1"/>
      <c r="D286" s="13">
        <v>24030</v>
      </c>
      <c r="E286" s="13"/>
      <c r="F286" s="13"/>
      <c r="G286" s="13"/>
      <c r="H286" s="13"/>
      <c r="I286" s="1" t="s">
        <v>13</v>
      </c>
    </row>
    <row r="287" spans="2:9">
      <c r="B287" s="1" t="s">
        <v>358</v>
      </c>
      <c r="C287" s="1"/>
      <c r="D287" s="13"/>
      <c r="E287" s="13"/>
      <c r="F287" s="13">
        <v>24960</v>
      </c>
      <c r="G287" s="13"/>
      <c r="H287" s="13">
        <f>F287-D286</f>
        <v>930</v>
      </c>
      <c r="I287" s="1"/>
    </row>
    <row r="288" spans="2:9">
      <c r="B288" s="1" t="s">
        <v>358</v>
      </c>
      <c r="C288" s="1"/>
      <c r="D288" s="13">
        <v>24715</v>
      </c>
      <c r="E288" s="13"/>
      <c r="F288" s="13">
        <v>25030</v>
      </c>
      <c r="G288" s="13"/>
      <c r="H288" s="13">
        <f>F288-D288</f>
        <v>315</v>
      </c>
      <c r="I288" s="1"/>
    </row>
    <row r="289" spans="2:9">
      <c r="B289" s="1" t="s">
        <v>358</v>
      </c>
      <c r="C289" s="1"/>
      <c r="D289" s="13">
        <v>25070</v>
      </c>
      <c r="E289" s="13"/>
      <c r="F289" s="13">
        <v>25165</v>
      </c>
      <c r="G289" s="13"/>
      <c r="H289" s="13">
        <f>F289-D289</f>
        <v>95</v>
      </c>
      <c r="I289" s="1"/>
    </row>
    <row r="290" spans="2:9">
      <c r="B290" s="1" t="s">
        <v>362</v>
      </c>
      <c r="C290" s="1"/>
      <c r="D290" s="13">
        <v>25085</v>
      </c>
      <c r="E290" s="13"/>
      <c r="F290" s="13">
        <v>25120</v>
      </c>
      <c r="G290" s="13"/>
      <c r="H290" s="13">
        <f>F290-D290</f>
        <v>35</v>
      </c>
      <c r="I290" s="1"/>
    </row>
    <row r="291" spans="2:9">
      <c r="B291" s="1"/>
      <c r="C291" s="1"/>
      <c r="D291" s="1"/>
      <c r="E291" s="1"/>
      <c r="F291" s="125" t="s">
        <v>44</v>
      </c>
      <c r="G291" s="125"/>
      <c r="H291" s="5">
        <f>SUM(H260:H290)</f>
        <v>3995</v>
      </c>
      <c r="I291" s="5">
        <f>H291*40</f>
        <v>159800</v>
      </c>
    </row>
    <row r="294" spans="2:9">
      <c r="B294" s="5" t="s">
        <v>369</v>
      </c>
      <c r="C294" s="5">
        <v>2017</v>
      </c>
      <c r="D294" s="1"/>
      <c r="E294" s="1"/>
      <c r="F294" s="1"/>
      <c r="G294" s="1"/>
      <c r="H294" s="1"/>
      <c r="I294" s="1"/>
    </row>
    <row r="295" spans="2:9">
      <c r="B295" s="3"/>
      <c r="C295" s="3"/>
      <c r="D295" s="3"/>
      <c r="E295" s="3"/>
      <c r="F295" s="3"/>
      <c r="G295" s="3"/>
      <c r="H295" s="3" t="s">
        <v>4</v>
      </c>
      <c r="I295" s="3"/>
    </row>
    <row r="296" spans="2:9">
      <c r="B296" s="4" t="s">
        <v>0</v>
      </c>
      <c r="C296" s="4" t="s">
        <v>5</v>
      </c>
      <c r="D296" s="4" t="s">
        <v>2</v>
      </c>
      <c r="E296" s="4" t="s">
        <v>6</v>
      </c>
      <c r="F296" s="4" t="s">
        <v>3</v>
      </c>
      <c r="G296" s="4" t="s">
        <v>7</v>
      </c>
      <c r="H296" s="4" t="s">
        <v>8</v>
      </c>
      <c r="I296" s="4" t="s">
        <v>9</v>
      </c>
    </row>
    <row r="297" spans="2:9">
      <c r="B297" s="1" t="s">
        <v>368</v>
      </c>
      <c r="C297" s="1" t="s">
        <v>355</v>
      </c>
      <c r="D297" s="1">
        <v>25050</v>
      </c>
      <c r="E297" s="1"/>
      <c r="F297" s="1"/>
      <c r="G297" s="1"/>
      <c r="H297" s="1"/>
      <c r="I297" s="1" t="s">
        <v>13</v>
      </c>
    </row>
    <row r="298" spans="2:9">
      <c r="B298" s="1" t="s">
        <v>370</v>
      </c>
      <c r="C298" s="1"/>
      <c r="D298" s="1"/>
      <c r="E298" s="1"/>
      <c r="F298" s="1">
        <v>25400</v>
      </c>
      <c r="G298" s="1"/>
      <c r="H298" s="1">
        <f>F298-D297</f>
        <v>350</v>
      </c>
      <c r="I298" s="1"/>
    </row>
    <row r="299" spans="2:9">
      <c r="B299" s="1" t="s">
        <v>370</v>
      </c>
      <c r="C299" s="1"/>
      <c r="D299" s="1">
        <v>25430</v>
      </c>
      <c r="E299" s="1"/>
      <c r="F299" s="1">
        <v>25500</v>
      </c>
      <c r="G299" s="1"/>
      <c r="H299" s="1">
        <f t="shared" ref="H299:H306" si="2">F299-D299</f>
        <v>70</v>
      </c>
      <c r="I299" s="1"/>
    </row>
    <row r="300" spans="2:9">
      <c r="B300" s="1" t="s">
        <v>370</v>
      </c>
      <c r="C300" s="1"/>
      <c r="D300" s="1">
        <v>25515</v>
      </c>
      <c r="E300" s="1"/>
      <c r="F300" s="1">
        <v>25555</v>
      </c>
      <c r="G300" s="1"/>
      <c r="H300" s="1">
        <f t="shared" si="2"/>
        <v>40</v>
      </c>
      <c r="I300" s="1"/>
    </row>
    <row r="301" spans="2:9">
      <c r="B301" s="1" t="s">
        <v>370</v>
      </c>
      <c r="C301" s="1"/>
      <c r="D301" s="1">
        <v>25500</v>
      </c>
      <c r="E301" s="1"/>
      <c r="F301" s="1">
        <v>25545</v>
      </c>
      <c r="G301" s="1"/>
      <c r="H301" s="1">
        <f t="shared" si="2"/>
        <v>45</v>
      </c>
      <c r="I301" s="1"/>
    </row>
    <row r="302" spans="2:9">
      <c r="B302" s="1" t="s">
        <v>372</v>
      </c>
      <c r="C302" s="1"/>
      <c r="D302" s="1">
        <v>25490</v>
      </c>
      <c r="E302" s="1"/>
      <c r="F302" s="1">
        <v>25595</v>
      </c>
      <c r="G302" s="1"/>
      <c r="H302" s="1">
        <f t="shared" si="2"/>
        <v>105</v>
      </c>
      <c r="I302" s="1"/>
    </row>
    <row r="303" spans="2:9">
      <c r="B303" s="1" t="s">
        <v>372</v>
      </c>
      <c r="C303" s="1"/>
      <c r="D303" s="1">
        <v>25430</v>
      </c>
      <c r="E303" s="1"/>
      <c r="F303" s="1">
        <v>25520</v>
      </c>
      <c r="G303" s="1"/>
      <c r="H303" s="1">
        <f t="shared" si="2"/>
        <v>90</v>
      </c>
      <c r="I303" s="1"/>
    </row>
    <row r="304" spans="2:9">
      <c r="B304" s="1" t="s">
        <v>373</v>
      </c>
      <c r="C304" s="1"/>
      <c r="D304" s="1">
        <v>25455</v>
      </c>
      <c r="E304" s="1"/>
      <c r="F304" s="1">
        <v>25580</v>
      </c>
      <c r="G304" s="1"/>
      <c r="H304" s="1">
        <f t="shared" si="2"/>
        <v>125</v>
      </c>
      <c r="I304" s="1"/>
    </row>
    <row r="305" spans="2:9">
      <c r="B305" s="1" t="s">
        <v>373</v>
      </c>
      <c r="C305" s="1"/>
      <c r="D305" s="1">
        <v>25560</v>
      </c>
      <c r="E305" s="1"/>
      <c r="F305" s="1">
        <v>25650</v>
      </c>
      <c r="G305" s="1"/>
      <c r="H305" s="1">
        <f t="shared" si="2"/>
        <v>90</v>
      </c>
      <c r="I305" s="1"/>
    </row>
    <row r="306" spans="2:9">
      <c r="B306" s="1" t="s">
        <v>376</v>
      </c>
      <c r="C306" s="1"/>
      <c r="D306" s="1">
        <v>25600</v>
      </c>
      <c r="E306" s="1"/>
      <c r="F306" s="1">
        <v>25701</v>
      </c>
      <c r="G306" s="1"/>
      <c r="H306" s="1">
        <f t="shared" si="2"/>
        <v>101</v>
      </c>
      <c r="I306" s="1"/>
    </row>
    <row r="307" spans="2:9">
      <c r="B307" s="1" t="s">
        <v>377</v>
      </c>
      <c r="C307" s="1"/>
      <c r="D307" s="1">
        <v>25415</v>
      </c>
      <c r="E307" s="1">
        <v>25590</v>
      </c>
      <c r="F307" s="1"/>
      <c r="G307" s="1"/>
      <c r="H307" s="1">
        <f>E307-D307</f>
        <v>175</v>
      </c>
      <c r="I307" s="1"/>
    </row>
    <row r="308" spans="2:9">
      <c r="B308" s="1" t="s">
        <v>377</v>
      </c>
      <c r="C308" s="1"/>
      <c r="D308" s="1">
        <v>25400</v>
      </c>
      <c r="E308" s="1"/>
      <c r="F308" s="1">
        <v>25440</v>
      </c>
      <c r="G308" s="1"/>
      <c r="H308" s="1">
        <f>F308-D308</f>
        <v>40</v>
      </c>
      <c r="I308" s="1"/>
    </row>
    <row r="309" spans="2:9">
      <c r="B309" s="1" t="s">
        <v>377</v>
      </c>
      <c r="C309" s="1"/>
      <c r="D309" s="1">
        <v>25350</v>
      </c>
      <c r="E309" s="1">
        <v>25400</v>
      </c>
      <c r="F309" s="1"/>
      <c r="G309" s="1"/>
      <c r="H309" s="1">
        <f>E309-D309</f>
        <v>50</v>
      </c>
      <c r="I309" s="1"/>
    </row>
    <row r="310" spans="2:9">
      <c r="B310" s="92" t="s">
        <v>378</v>
      </c>
      <c r="C310" s="92" t="s">
        <v>355</v>
      </c>
      <c r="D310" s="1">
        <v>25300</v>
      </c>
      <c r="E310" s="1">
        <v>25397</v>
      </c>
      <c r="F310" s="1"/>
      <c r="G310" s="1"/>
      <c r="H310" s="1">
        <f>E310-D310</f>
        <v>97</v>
      </c>
      <c r="I310" s="1"/>
    </row>
    <row r="311" spans="2:9">
      <c r="B311" s="93"/>
      <c r="C311" s="93"/>
      <c r="D311" s="1">
        <v>25415</v>
      </c>
      <c r="E311" s="1"/>
      <c r="F311" s="1">
        <v>25495</v>
      </c>
      <c r="G311" s="1"/>
      <c r="H311" s="1">
        <f>F311-D311</f>
        <v>80</v>
      </c>
      <c r="I311" s="1"/>
    </row>
    <row r="312" spans="2:9">
      <c r="B312" s="94"/>
      <c r="C312" s="94"/>
      <c r="D312" s="1">
        <v>25292</v>
      </c>
      <c r="E312" s="1">
        <v>25495</v>
      </c>
      <c r="F312" s="1"/>
      <c r="G312" s="1"/>
      <c r="H312" s="1">
        <f>E312-D312</f>
        <v>203</v>
      </c>
      <c r="I312" s="1"/>
    </row>
    <row r="313" spans="2:9">
      <c r="B313" s="43" t="s">
        <v>380</v>
      </c>
      <c r="C313" s="43"/>
      <c r="D313" s="1">
        <v>25315</v>
      </c>
      <c r="E313" s="1">
        <v>25430</v>
      </c>
      <c r="F313" s="1"/>
      <c r="G313" s="1"/>
      <c r="H313" s="1">
        <f>E313-D313</f>
        <v>115</v>
      </c>
      <c r="I313" s="1"/>
    </row>
    <row r="314" spans="2:9">
      <c r="B314" s="43"/>
      <c r="C314" s="43"/>
      <c r="D314" s="1">
        <v>25270</v>
      </c>
      <c r="E314" s="1">
        <v>25340</v>
      </c>
      <c r="F314" s="1"/>
      <c r="G314" s="1"/>
      <c r="H314" s="1">
        <f>E314-D314</f>
        <v>70</v>
      </c>
      <c r="I314" s="1"/>
    </row>
    <row r="315" spans="2:9">
      <c r="B315" s="92" t="s">
        <v>381</v>
      </c>
      <c r="C315" s="92" t="s">
        <v>355</v>
      </c>
      <c r="D315" s="1">
        <v>25388</v>
      </c>
      <c r="E315" s="1">
        <v>25420</v>
      </c>
      <c r="F315" s="1"/>
      <c r="G315" s="1"/>
      <c r="H315" s="1">
        <f>E315-D315</f>
        <v>32</v>
      </c>
      <c r="I315" s="1"/>
    </row>
    <row r="316" spans="2:9">
      <c r="B316" s="93"/>
      <c r="C316" s="93"/>
      <c r="D316" s="1">
        <v>25400</v>
      </c>
      <c r="E316" s="1"/>
      <c r="F316" s="1">
        <v>25623</v>
      </c>
      <c r="G316" s="1"/>
      <c r="H316" s="1">
        <f>F316-D316</f>
        <v>223</v>
      </c>
      <c r="I316" s="1"/>
    </row>
    <row r="317" spans="2:9">
      <c r="B317" s="93"/>
      <c r="C317" s="93"/>
      <c r="D317" s="1">
        <v>25390</v>
      </c>
      <c r="E317" s="1">
        <v>25585</v>
      </c>
      <c r="F317" s="1"/>
      <c r="G317" s="1"/>
      <c r="H317" s="1">
        <f>E317-D317</f>
        <v>195</v>
      </c>
      <c r="I317" s="1"/>
    </row>
    <row r="318" spans="2:9">
      <c r="B318" s="94"/>
      <c r="C318" s="94"/>
      <c r="D318" s="1">
        <v>25400</v>
      </c>
      <c r="E318" s="1"/>
      <c r="F318" s="1">
        <v>25530</v>
      </c>
      <c r="G318" s="1"/>
      <c r="H318" s="1">
        <f>F318-D318</f>
        <v>130</v>
      </c>
      <c r="I318" s="1"/>
    </row>
    <row r="319" spans="2:9">
      <c r="B319" s="43" t="s">
        <v>382</v>
      </c>
      <c r="C319" s="43" t="s">
        <v>355</v>
      </c>
      <c r="D319" s="1">
        <v>25525</v>
      </c>
      <c r="E319" s="1"/>
      <c r="F319" s="1">
        <v>25585</v>
      </c>
      <c r="G319" s="1"/>
      <c r="H319" s="1">
        <f>F319-D319</f>
        <v>60</v>
      </c>
      <c r="I319" s="1"/>
    </row>
    <row r="320" spans="2:9">
      <c r="B320" s="92" t="s">
        <v>383</v>
      </c>
      <c r="C320" s="92" t="s">
        <v>355</v>
      </c>
      <c r="D320" s="1">
        <v>25340</v>
      </c>
      <c r="E320" s="1">
        <v>25450</v>
      </c>
      <c r="F320" s="1"/>
      <c r="G320" s="1"/>
      <c r="H320" s="1">
        <f>E320-D320</f>
        <v>110</v>
      </c>
      <c r="I320" s="1"/>
    </row>
    <row r="321" spans="2:9">
      <c r="B321" s="93"/>
      <c r="C321" s="93"/>
      <c r="D321" s="1">
        <v>25380</v>
      </c>
      <c r="E321" s="1">
        <v>25480</v>
      </c>
      <c r="F321" s="1"/>
      <c r="G321" s="1"/>
      <c r="H321" s="1">
        <f>E321-D321</f>
        <v>100</v>
      </c>
      <c r="I321" s="1"/>
    </row>
    <row r="322" spans="2:9">
      <c r="B322" s="94"/>
      <c r="C322" s="94"/>
      <c r="D322" s="1">
        <v>25380</v>
      </c>
      <c r="E322" s="1">
        <v>25450</v>
      </c>
      <c r="F322" s="1"/>
      <c r="G322" s="1"/>
      <c r="H322" s="1">
        <f>E322-D322</f>
        <v>70</v>
      </c>
      <c r="I322" s="1"/>
    </row>
    <row r="323" spans="2:9">
      <c r="B323" s="43" t="s">
        <v>385</v>
      </c>
      <c r="C323" s="92" t="s">
        <v>355</v>
      </c>
      <c r="D323" s="1">
        <v>25300</v>
      </c>
      <c r="E323" s="1"/>
      <c r="F323" s="1"/>
      <c r="G323" s="1"/>
      <c r="H323" s="1"/>
      <c r="I323" s="1" t="s">
        <v>13</v>
      </c>
    </row>
    <row r="324" spans="2:9">
      <c r="B324" s="92" t="s">
        <v>386</v>
      </c>
      <c r="C324" s="93"/>
      <c r="D324" s="1"/>
      <c r="E324" s="1"/>
      <c r="F324" s="1">
        <v>25470</v>
      </c>
      <c r="G324" s="1"/>
      <c r="H324" s="1">
        <f>F324-D323</f>
        <v>170</v>
      </c>
      <c r="I324" s="1"/>
    </row>
    <row r="325" spans="2:9">
      <c r="B325" s="93"/>
      <c r="C325" s="93"/>
      <c r="D325" s="1">
        <v>25450</v>
      </c>
      <c r="E325" s="1"/>
      <c r="F325" s="1">
        <v>25495</v>
      </c>
      <c r="G325" s="1"/>
      <c r="H325" s="1"/>
      <c r="I325" s="1"/>
    </row>
    <row r="326" spans="2:9">
      <c r="B326" s="94"/>
      <c r="C326" s="94"/>
      <c r="D326" s="1">
        <v>25475</v>
      </c>
      <c r="E326" s="1"/>
      <c r="F326" s="1"/>
      <c r="G326" s="1"/>
      <c r="H326" s="1"/>
      <c r="I326" s="1"/>
    </row>
    <row r="327" spans="2:9">
      <c r="B327" s="43" t="s">
        <v>387</v>
      </c>
      <c r="C327" s="43" t="s">
        <v>355</v>
      </c>
      <c r="D327" s="1"/>
      <c r="E327" s="1"/>
      <c r="F327" s="1">
        <v>25950</v>
      </c>
      <c r="G327" s="1"/>
      <c r="H327" s="1">
        <f>F327-D326</f>
        <v>475</v>
      </c>
      <c r="I327" s="1"/>
    </row>
    <row r="328" spans="2:9">
      <c r="B328" s="43" t="s">
        <v>388</v>
      </c>
      <c r="C328" s="43"/>
      <c r="D328" s="1">
        <v>25770</v>
      </c>
      <c r="E328" s="1"/>
      <c r="F328" s="1"/>
      <c r="G328" s="1"/>
      <c r="H328" s="1"/>
      <c r="I328" s="1" t="s">
        <v>13</v>
      </c>
    </row>
    <row r="329" spans="2:9">
      <c r="B329" s="43" t="s">
        <v>389</v>
      </c>
      <c r="C329" s="43"/>
      <c r="D329" s="1"/>
      <c r="E329" s="1"/>
      <c r="F329" s="1">
        <v>25910</v>
      </c>
      <c r="G329" s="1"/>
      <c r="H329" s="1">
        <f>F329-D328</f>
        <v>140</v>
      </c>
      <c r="I329" s="1"/>
    </row>
    <row r="330" spans="2:9">
      <c r="B330" s="43"/>
      <c r="C330" s="43"/>
      <c r="D330" s="1">
        <v>25850</v>
      </c>
      <c r="E330" s="1"/>
      <c r="F330" s="1">
        <v>25900</v>
      </c>
      <c r="G330" s="1"/>
      <c r="H330" s="1"/>
      <c r="I330" s="1"/>
    </row>
    <row r="331" spans="2:9">
      <c r="B331" s="43" t="s">
        <v>390</v>
      </c>
      <c r="C331" s="43" t="s">
        <v>355</v>
      </c>
      <c r="D331" s="1">
        <v>25730</v>
      </c>
      <c r="E331" s="1">
        <v>25830</v>
      </c>
      <c r="F331" s="1"/>
      <c r="G331" s="1"/>
      <c r="H331" s="1">
        <f>E331-D331</f>
        <v>100</v>
      </c>
      <c r="I331" s="1"/>
    </row>
    <row r="332" spans="2:9">
      <c r="B332" s="43"/>
      <c r="C332" s="43"/>
      <c r="D332" s="1">
        <v>25750</v>
      </c>
      <c r="E332" s="1"/>
      <c r="F332" s="1">
        <v>25820</v>
      </c>
      <c r="G332" s="1"/>
      <c r="H332" s="1">
        <f>F332-D332</f>
        <v>70</v>
      </c>
      <c r="I332" s="1"/>
    </row>
    <row r="333" spans="2:9">
      <c r="B333" s="43" t="s">
        <v>391</v>
      </c>
      <c r="C333" s="43" t="s">
        <v>355</v>
      </c>
      <c r="D333" s="1">
        <v>25690</v>
      </c>
      <c r="E333" s="1">
        <v>25800</v>
      </c>
      <c r="F333" s="1"/>
      <c r="G333" s="1"/>
      <c r="H333" s="1">
        <f>E333-D333</f>
        <v>110</v>
      </c>
      <c r="I333" s="1"/>
    </row>
    <row r="334" spans="2:9">
      <c r="B334" s="43" t="s">
        <v>391</v>
      </c>
      <c r="C334" s="43" t="s">
        <v>355</v>
      </c>
      <c r="D334" s="1">
        <v>25690</v>
      </c>
      <c r="E334" s="1"/>
      <c r="F334" s="1"/>
      <c r="G334" s="1"/>
      <c r="H334" s="1"/>
      <c r="I334" s="1" t="s">
        <v>13</v>
      </c>
    </row>
    <row r="335" spans="2:9">
      <c r="B335" s="43" t="s">
        <v>393</v>
      </c>
      <c r="C335" s="43" t="s">
        <v>355</v>
      </c>
      <c r="D335" s="1"/>
      <c r="E335" s="1"/>
      <c r="F335" s="1">
        <v>25950</v>
      </c>
      <c r="G335" s="1"/>
      <c r="H335" s="1">
        <f>F335-D334</f>
        <v>260</v>
      </c>
      <c r="I335" s="1"/>
    </row>
    <row r="336" spans="2:9">
      <c r="B336" s="43" t="s">
        <v>393</v>
      </c>
      <c r="C336" s="43" t="s">
        <v>355</v>
      </c>
      <c r="D336" s="1">
        <v>25750</v>
      </c>
      <c r="E336" s="1"/>
      <c r="F336" s="1">
        <v>25950</v>
      </c>
      <c r="G336" s="1"/>
      <c r="H336" s="1">
        <f>F336-D336</f>
        <v>200</v>
      </c>
      <c r="I336" s="1"/>
    </row>
    <row r="337" spans="2:9">
      <c r="B337" s="41" t="s">
        <v>393</v>
      </c>
      <c r="C337" s="89" t="s">
        <v>355</v>
      </c>
      <c r="D337" s="13">
        <v>25785</v>
      </c>
      <c r="E337" s="13"/>
      <c r="F337" s="13"/>
      <c r="G337" s="13"/>
      <c r="H337" s="13"/>
      <c r="I337" s="13" t="s">
        <v>13</v>
      </c>
    </row>
    <row r="338" spans="2:9">
      <c r="B338" s="41" t="s">
        <v>395</v>
      </c>
      <c r="C338" s="90"/>
      <c r="D338" s="13"/>
      <c r="E338" s="13"/>
      <c r="F338" s="13">
        <v>25950</v>
      </c>
      <c r="G338" s="13"/>
      <c r="H338" s="13">
        <f>F338-D337</f>
        <v>165</v>
      </c>
      <c r="I338" s="13"/>
    </row>
    <row r="339" spans="2:9">
      <c r="B339" s="41" t="s">
        <v>397</v>
      </c>
      <c r="C339" s="90"/>
      <c r="D339" s="13">
        <v>25800</v>
      </c>
      <c r="E339" s="13"/>
      <c r="F339" s="13"/>
      <c r="G339" s="13"/>
      <c r="H339" s="13"/>
      <c r="I339" s="13" t="s">
        <v>13</v>
      </c>
    </row>
    <row r="340" spans="2:9">
      <c r="B340" s="41" t="s">
        <v>398</v>
      </c>
      <c r="C340" s="90"/>
      <c r="D340" s="13"/>
      <c r="E340" s="13"/>
      <c r="F340" s="13"/>
      <c r="G340" s="13">
        <v>25680</v>
      </c>
      <c r="H340" s="13">
        <f>G340-D339</f>
        <v>-120</v>
      </c>
      <c r="I340" s="13"/>
    </row>
    <row r="341" spans="2:9">
      <c r="B341" s="41" t="s">
        <v>398</v>
      </c>
      <c r="C341" s="91"/>
      <c r="D341" s="13">
        <v>25520</v>
      </c>
      <c r="E341" s="13">
        <v>25680</v>
      </c>
      <c r="F341" s="13"/>
      <c r="G341" s="13"/>
      <c r="H341" s="13">
        <f>E341-D341</f>
        <v>160</v>
      </c>
      <c r="I341" s="13"/>
    </row>
    <row r="342" spans="2:9">
      <c r="B342" s="41" t="s">
        <v>398</v>
      </c>
      <c r="C342" s="41" t="s">
        <v>399</v>
      </c>
      <c r="D342" s="13">
        <v>25600</v>
      </c>
      <c r="E342" s="13"/>
      <c r="F342" s="13">
        <v>25640</v>
      </c>
      <c r="G342" s="13"/>
      <c r="H342" s="13">
        <f>F342-D342</f>
        <v>40</v>
      </c>
      <c r="I342" s="13"/>
    </row>
    <row r="343" spans="2:9">
      <c r="B343" s="43" t="s">
        <v>398</v>
      </c>
      <c r="C343" s="41" t="s">
        <v>399</v>
      </c>
      <c r="D343" s="13">
        <v>25390</v>
      </c>
      <c r="E343" s="13">
        <v>25600</v>
      </c>
      <c r="F343" s="13"/>
      <c r="G343" s="13"/>
      <c r="H343" s="13">
        <f>E343-D343</f>
        <v>210</v>
      </c>
      <c r="I343" s="13"/>
    </row>
    <row r="344" spans="2:9">
      <c r="B344" s="43" t="s">
        <v>398</v>
      </c>
      <c r="C344" s="41" t="s">
        <v>399</v>
      </c>
      <c r="D344" s="13">
        <v>25390</v>
      </c>
      <c r="E344" s="13">
        <v>25620</v>
      </c>
      <c r="F344" s="13"/>
      <c r="G344" s="13"/>
      <c r="H344" s="13">
        <f>E344-D344</f>
        <v>230</v>
      </c>
      <c r="I344" s="13"/>
    </row>
    <row r="345" spans="2:9">
      <c r="B345" s="1"/>
      <c r="C345" s="1"/>
      <c r="D345" s="1"/>
      <c r="E345" s="1"/>
      <c r="F345" s="1"/>
      <c r="G345" s="1"/>
      <c r="H345" s="5">
        <f>SUM(H298:H344)</f>
        <v>4976</v>
      </c>
      <c r="I345" s="5">
        <f>H345*40</f>
        <v>199040</v>
      </c>
    </row>
    <row r="348" spans="2:9">
      <c r="B348" s="5" t="s">
        <v>402</v>
      </c>
      <c r="C348" s="5">
        <v>2017</v>
      </c>
      <c r="D348" s="1"/>
      <c r="E348" s="1"/>
      <c r="F348" s="1"/>
      <c r="G348" s="1"/>
      <c r="H348" s="1"/>
      <c r="I348" s="1"/>
    </row>
    <row r="349" spans="2:9">
      <c r="B349" s="3"/>
      <c r="C349" s="3"/>
      <c r="D349" s="3"/>
      <c r="E349" s="3"/>
      <c r="F349" s="3"/>
      <c r="G349" s="3"/>
      <c r="H349" s="3" t="s">
        <v>4</v>
      </c>
      <c r="I349" s="3"/>
    </row>
    <row r="350" spans="2:9">
      <c r="B350" s="4" t="s">
        <v>0</v>
      </c>
      <c r="C350" s="4" t="s">
        <v>5</v>
      </c>
      <c r="D350" s="4" t="s">
        <v>2</v>
      </c>
      <c r="E350" s="4" t="s">
        <v>6</v>
      </c>
      <c r="F350" s="4" t="s">
        <v>3</v>
      </c>
      <c r="G350" s="4" t="s">
        <v>7</v>
      </c>
      <c r="H350" s="4" t="s">
        <v>8</v>
      </c>
      <c r="I350" s="4" t="s">
        <v>9</v>
      </c>
    </row>
    <row r="351" spans="2:9">
      <c r="B351" s="92" t="s">
        <v>403</v>
      </c>
      <c r="C351" s="92" t="s">
        <v>399</v>
      </c>
      <c r="D351" s="1">
        <v>25390</v>
      </c>
      <c r="E351" s="1">
        <v>25490</v>
      </c>
      <c r="F351" s="1"/>
      <c r="G351" s="1"/>
      <c r="H351" s="1">
        <f t="shared" ref="H351:H359" si="3">E351-D351</f>
        <v>100</v>
      </c>
      <c r="I351" s="1"/>
    </row>
    <row r="352" spans="2:9">
      <c r="B352" s="93"/>
      <c r="C352" s="93"/>
      <c r="D352" s="1">
        <v>25375</v>
      </c>
      <c r="E352" s="1">
        <v>25490</v>
      </c>
      <c r="F352" s="1"/>
      <c r="G352" s="1"/>
      <c r="H352" s="1">
        <f t="shared" si="3"/>
        <v>115</v>
      </c>
      <c r="I352" s="1"/>
    </row>
    <row r="353" spans="2:9">
      <c r="B353" s="93"/>
      <c r="C353" s="93"/>
      <c r="D353" s="1">
        <v>25410</v>
      </c>
      <c r="E353" s="1">
        <v>25460</v>
      </c>
      <c r="F353" s="1"/>
      <c r="G353" s="1"/>
      <c r="H353" s="1">
        <f t="shared" si="3"/>
        <v>50</v>
      </c>
      <c r="I353" s="1"/>
    </row>
    <row r="354" spans="2:9">
      <c r="B354" s="94"/>
      <c r="C354" s="94"/>
      <c r="D354" s="1">
        <v>25230</v>
      </c>
      <c r="E354" s="1">
        <v>25460</v>
      </c>
      <c r="F354" s="1"/>
      <c r="G354" s="1"/>
      <c r="H354" s="1">
        <f t="shared" si="3"/>
        <v>230</v>
      </c>
      <c r="I354" s="1"/>
    </row>
    <row r="355" spans="2:9">
      <c r="B355" s="43" t="s">
        <v>405</v>
      </c>
      <c r="C355" s="43"/>
      <c r="D355" s="1">
        <v>25150</v>
      </c>
      <c r="E355" s="1">
        <v>25290</v>
      </c>
      <c r="F355" s="1"/>
      <c r="G355" s="1"/>
      <c r="H355" s="1">
        <f t="shared" si="3"/>
        <v>140</v>
      </c>
      <c r="I355" s="1"/>
    </row>
    <row r="356" spans="2:9">
      <c r="B356" s="92" t="s">
        <v>407</v>
      </c>
      <c r="C356" s="92" t="s">
        <v>399</v>
      </c>
      <c r="D356" s="1">
        <v>25040</v>
      </c>
      <c r="E356" s="1">
        <v>25140</v>
      </c>
      <c r="F356" s="1"/>
      <c r="G356" s="1"/>
      <c r="H356" s="1">
        <f t="shared" si="3"/>
        <v>100</v>
      </c>
      <c r="I356" s="1"/>
    </row>
    <row r="357" spans="2:9">
      <c r="B357" s="93"/>
      <c r="C357" s="93"/>
      <c r="D357" s="1">
        <v>25000</v>
      </c>
      <c r="E357" s="1">
        <v>25080</v>
      </c>
      <c r="F357" s="1"/>
      <c r="G357" s="1"/>
      <c r="H357" s="1">
        <f t="shared" si="3"/>
        <v>80</v>
      </c>
      <c r="I357" s="1"/>
    </row>
    <row r="358" spans="2:9">
      <c r="B358" s="93"/>
      <c r="C358" s="93"/>
      <c r="D358" s="1">
        <v>25030</v>
      </c>
      <c r="E358" s="1">
        <v>25200</v>
      </c>
      <c r="F358" s="1"/>
      <c r="G358" s="1"/>
      <c r="H358" s="1">
        <f t="shared" si="3"/>
        <v>170</v>
      </c>
      <c r="I358" s="1"/>
    </row>
    <row r="359" spans="2:9">
      <c r="B359" s="93"/>
      <c r="C359" s="93"/>
      <c r="D359" s="1">
        <v>25080</v>
      </c>
      <c r="E359" s="1">
        <v>25280</v>
      </c>
      <c r="F359" s="1"/>
      <c r="G359" s="1"/>
      <c r="H359" s="1">
        <f t="shared" si="3"/>
        <v>200</v>
      </c>
      <c r="I359" s="1"/>
    </row>
    <row r="360" spans="2:9">
      <c r="B360" s="94"/>
      <c r="C360" s="94"/>
      <c r="D360" s="13">
        <v>25210</v>
      </c>
      <c r="E360" s="1"/>
      <c r="F360" s="1"/>
      <c r="G360" s="1"/>
      <c r="H360" s="1"/>
      <c r="I360" s="1" t="s">
        <v>13</v>
      </c>
    </row>
    <row r="361" spans="2:9">
      <c r="B361" s="43" t="s">
        <v>409</v>
      </c>
      <c r="C361" s="92" t="s">
        <v>399</v>
      </c>
      <c r="D361" s="5"/>
      <c r="E361" s="1"/>
      <c r="F361" s="1"/>
      <c r="G361" s="1">
        <v>25150</v>
      </c>
      <c r="H361" s="1">
        <f>G361-D360</f>
        <v>-60</v>
      </c>
      <c r="I361" s="1"/>
    </row>
    <row r="362" spans="2:9">
      <c r="B362" s="43" t="s">
        <v>409</v>
      </c>
      <c r="C362" s="93"/>
      <c r="D362" s="13">
        <v>25100</v>
      </c>
      <c r="E362" s="1"/>
      <c r="F362" s="1">
        <v>25110</v>
      </c>
      <c r="G362" s="1"/>
      <c r="H362" s="1">
        <f>F362-D362</f>
        <v>10</v>
      </c>
      <c r="I362" s="1"/>
    </row>
    <row r="363" spans="2:9">
      <c r="B363" s="43" t="s">
        <v>409</v>
      </c>
      <c r="C363" s="93"/>
      <c r="D363" s="13">
        <v>25000</v>
      </c>
      <c r="E363" s="1"/>
      <c r="F363" s="1">
        <v>25120</v>
      </c>
      <c r="G363" s="1"/>
      <c r="H363" s="1">
        <f>F363-D363</f>
        <v>120</v>
      </c>
      <c r="I363" s="1"/>
    </row>
    <row r="364" spans="2:9">
      <c r="B364" s="43" t="s">
        <v>409</v>
      </c>
      <c r="C364" s="93"/>
      <c r="D364" s="13">
        <v>25000</v>
      </c>
      <c r="E364" s="1"/>
      <c r="F364" s="1"/>
      <c r="G364" s="1"/>
      <c r="H364" s="1"/>
      <c r="I364" s="1" t="s">
        <v>13</v>
      </c>
    </row>
    <row r="365" spans="2:9">
      <c r="B365" s="43" t="s">
        <v>410</v>
      </c>
      <c r="C365" s="93"/>
      <c r="D365" s="13"/>
      <c r="E365" s="1"/>
      <c r="F365" s="1">
        <v>25180</v>
      </c>
      <c r="G365" s="1"/>
      <c r="H365" s="1">
        <f>F365-D364</f>
        <v>180</v>
      </c>
      <c r="I365" s="1"/>
    </row>
    <row r="366" spans="2:9">
      <c r="B366" s="43" t="s">
        <v>410</v>
      </c>
      <c r="C366" s="93"/>
      <c r="D366" s="13">
        <v>25100</v>
      </c>
      <c r="E366" s="1"/>
      <c r="F366" s="1">
        <v>25180</v>
      </c>
      <c r="G366" s="1"/>
      <c r="H366" s="1">
        <f>F366-D366</f>
        <v>80</v>
      </c>
      <c r="I366" s="1"/>
    </row>
    <row r="367" spans="2:9">
      <c r="B367" s="43" t="s">
        <v>410</v>
      </c>
      <c r="C367" s="94"/>
      <c r="D367" s="13">
        <v>25100</v>
      </c>
      <c r="E367" s="1"/>
      <c r="F367" s="1">
        <v>25195</v>
      </c>
      <c r="G367" s="1"/>
      <c r="H367" s="1">
        <f>F367-D366</f>
        <v>95</v>
      </c>
      <c r="I367" s="1"/>
    </row>
    <row r="368" spans="2:9">
      <c r="B368" s="43" t="s">
        <v>410</v>
      </c>
      <c r="C368" s="92" t="s">
        <v>399</v>
      </c>
      <c r="D368" s="13">
        <v>25100</v>
      </c>
      <c r="E368" s="1"/>
      <c r="F368" s="1"/>
      <c r="G368" s="1"/>
      <c r="H368" s="1"/>
      <c r="I368" s="1" t="s">
        <v>13</v>
      </c>
    </row>
    <row r="369" spans="2:9">
      <c r="B369" s="92" t="s">
        <v>415</v>
      </c>
      <c r="C369" s="93"/>
      <c r="D369" s="5"/>
      <c r="E369" s="1"/>
      <c r="F369" s="1">
        <v>25300</v>
      </c>
      <c r="G369" s="1"/>
      <c r="H369" s="1">
        <f>F369-D368</f>
        <v>200</v>
      </c>
      <c r="I369" s="1"/>
    </row>
    <row r="370" spans="2:9">
      <c r="B370" s="93"/>
      <c r="C370" s="93"/>
      <c r="D370" s="5"/>
      <c r="E370" s="1">
        <v>25300</v>
      </c>
      <c r="F370" s="1"/>
      <c r="G370" s="1">
        <v>25350</v>
      </c>
      <c r="H370" s="1">
        <f>E370-G370</f>
        <v>-50</v>
      </c>
      <c r="I370" s="1"/>
    </row>
    <row r="371" spans="2:9">
      <c r="B371" s="93"/>
      <c r="C371" s="93"/>
      <c r="D371" s="13">
        <v>25340</v>
      </c>
      <c r="E371" s="1"/>
      <c r="F371" s="1">
        <v>25385</v>
      </c>
      <c r="G371" s="1"/>
      <c r="H371" s="1">
        <f>F371-D371</f>
        <v>45</v>
      </c>
      <c r="I371" s="1"/>
    </row>
    <row r="372" spans="2:9">
      <c r="B372" s="94"/>
      <c r="C372" s="93"/>
      <c r="D372" s="13">
        <v>25340</v>
      </c>
      <c r="E372" s="1"/>
      <c r="F372" s="1"/>
      <c r="G372" s="1"/>
      <c r="H372" s="1"/>
      <c r="I372" s="13" t="s">
        <v>13</v>
      </c>
    </row>
    <row r="373" spans="2:9">
      <c r="B373" s="43" t="s">
        <v>424</v>
      </c>
      <c r="C373" s="94"/>
      <c r="D373" s="5"/>
      <c r="E373" s="1"/>
      <c r="F373" s="1">
        <v>25450</v>
      </c>
      <c r="G373" s="1"/>
      <c r="H373" s="1">
        <f>F373-D372</f>
        <v>110</v>
      </c>
      <c r="I373" s="5"/>
    </row>
    <row r="374" spans="2:9">
      <c r="B374" s="43" t="s">
        <v>427</v>
      </c>
      <c r="C374" s="92" t="s">
        <v>399</v>
      </c>
      <c r="D374" s="13">
        <v>25000</v>
      </c>
      <c r="E374" s="1"/>
      <c r="F374" s="1">
        <v>25220</v>
      </c>
      <c r="G374" s="1"/>
      <c r="H374" s="1">
        <f>F374-D374</f>
        <v>220</v>
      </c>
      <c r="I374" s="5"/>
    </row>
    <row r="375" spans="2:9">
      <c r="B375" s="43" t="s">
        <v>427</v>
      </c>
      <c r="C375" s="93"/>
      <c r="D375" s="13">
        <v>25000</v>
      </c>
      <c r="E375" s="1"/>
      <c r="F375" s="1">
        <v>25230</v>
      </c>
      <c r="G375" s="1"/>
      <c r="H375" s="1">
        <f>F375-D375</f>
        <v>230</v>
      </c>
      <c r="I375" s="5"/>
    </row>
    <row r="376" spans="2:9">
      <c r="B376" s="43" t="s">
        <v>427</v>
      </c>
      <c r="C376" s="93"/>
      <c r="D376" s="13">
        <v>25000</v>
      </c>
      <c r="E376" s="1"/>
      <c r="F376" s="1"/>
      <c r="G376" s="1"/>
      <c r="H376" s="1"/>
      <c r="I376" s="13" t="s">
        <v>13</v>
      </c>
    </row>
    <row r="377" spans="2:9">
      <c r="B377" s="43" t="s">
        <v>431</v>
      </c>
      <c r="C377" s="93"/>
      <c r="D377" s="13"/>
      <c r="E377" s="1"/>
      <c r="F377" s="1">
        <v>25730</v>
      </c>
      <c r="G377" s="1"/>
      <c r="H377" s="1">
        <f>F377-D376</f>
        <v>730</v>
      </c>
      <c r="I377" s="13"/>
    </row>
    <row r="378" spans="2:9">
      <c r="B378" s="43" t="s">
        <v>427</v>
      </c>
      <c r="C378" s="93"/>
      <c r="D378" s="13">
        <v>25000</v>
      </c>
      <c r="E378" s="1"/>
      <c r="F378" s="1"/>
      <c r="G378" s="1"/>
      <c r="H378" s="1"/>
      <c r="I378" s="13" t="s">
        <v>13</v>
      </c>
    </row>
    <row r="379" spans="2:9">
      <c r="B379" s="43" t="s">
        <v>432</v>
      </c>
      <c r="C379" s="94"/>
      <c r="D379" s="5"/>
      <c r="E379" s="1"/>
      <c r="F379" s="1">
        <v>25775</v>
      </c>
      <c r="G379" s="1"/>
      <c r="H379" s="1">
        <f>F379-D378</f>
        <v>775</v>
      </c>
      <c r="I379" s="5"/>
    </row>
    <row r="380" spans="2:9">
      <c r="B380" s="92" t="s">
        <v>437</v>
      </c>
      <c r="C380" s="92" t="s">
        <v>399</v>
      </c>
      <c r="D380" s="13">
        <v>25620</v>
      </c>
      <c r="E380" s="1"/>
      <c r="F380" s="1">
        <v>25700</v>
      </c>
      <c r="G380" s="1"/>
      <c r="H380" s="1">
        <f>F380-D380</f>
        <v>80</v>
      </c>
      <c r="I380" s="5"/>
    </row>
    <row r="381" spans="2:9">
      <c r="B381" s="94"/>
      <c r="C381" s="94"/>
      <c r="D381" s="13">
        <v>25620</v>
      </c>
      <c r="E381" s="1"/>
      <c r="F381" s="1">
        <v>25700</v>
      </c>
      <c r="G381" s="1"/>
      <c r="H381" s="1">
        <v>80</v>
      </c>
      <c r="I381" s="5"/>
    </row>
    <row r="382" spans="2:9">
      <c r="B382" s="43" t="s">
        <v>438</v>
      </c>
      <c r="C382" s="92" t="s">
        <v>399</v>
      </c>
      <c r="D382" s="13">
        <v>25620</v>
      </c>
      <c r="E382" s="1"/>
      <c r="F382" s="1"/>
      <c r="G382" s="1"/>
      <c r="H382" s="1"/>
      <c r="I382" s="5"/>
    </row>
    <row r="383" spans="2:9">
      <c r="B383" s="43" t="s">
        <v>439</v>
      </c>
      <c r="C383" s="93"/>
      <c r="D383" s="13"/>
      <c r="E383" s="1"/>
      <c r="F383" s="1">
        <v>25730</v>
      </c>
      <c r="G383" s="1"/>
      <c r="H383" s="1">
        <f>F383-D382</f>
        <v>110</v>
      </c>
      <c r="I383" s="5"/>
    </row>
    <row r="384" spans="2:9">
      <c r="B384" s="43" t="s">
        <v>438</v>
      </c>
      <c r="C384" s="93"/>
      <c r="D384" s="13">
        <v>25620</v>
      </c>
      <c r="E384" s="1"/>
      <c r="F384" s="1"/>
      <c r="G384" s="1"/>
      <c r="H384" s="1"/>
      <c r="I384" s="5"/>
    </row>
    <row r="385" spans="2:9">
      <c r="B385" s="43" t="s">
        <v>439</v>
      </c>
      <c r="C385" s="94"/>
      <c r="D385" s="13"/>
      <c r="E385" s="1"/>
      <c r="F385" s="1">
        <v>25730</v>
      </c>
      <c r="G385" s="1"/>
      <c r="H385" s="1">
        <f>F385-D384</f>
        <v>110</v>
      </c>
      <c r="I385" s="5"/>
    </row>
    <row r="386" spans="2:9">
      <c r="B386" s="1"/>
      <c r="C386" s="1"/>
      <c r="D386" s="1"/>
      <c r="E386" s="1"/>
      <c r="F386" s="1"/>
      <c r="G386" s="1"/>
      <c r="H386" s="5">
        <f>SUM(H351:H385)</f>
        <v>4250</v>
      </c>
      <c r="I386" s="5">
        <f>H386*40</f>
        <v>170000</v>
      </c>
    </row>
  </sheetData>
  <mergeCells count="33">
    <mergeCell ref="F51:G51"/>
    <mergeCell ref="C356:C360"/>
    <mergeCell ref="C18:C24"/>
    <mergeCell ref="F25:G25"/>
    <mergeCell ref="B106:B108"/>
    <mergeCell ref="F119:G119"/>
    <mergeCell ref="B315:B318"/>
    <mergeCell ref="C315:C318"/>
    <mergeCell ref="B310:B312"/>
    <mergeCell ref="C310:C312"/>
    <mergeCell ref="C226:C229"/>
    <mergeCell ref="F162:G162"/>
    <mergeCell ref="F253:G253"/>
    <mergeCell ref="F291:G291"/>
    <mergeCell ref="F38:G38"/>
    <mergeCell ref="F63:G63"/>
    <mergeCell ref="F76:G76"/>
    <mergeCell ref="B369:B372"/>
    <mergeCell ref="C361:C367"/>
    <mergeCell ref="F96:G96"/>
    <mergeCell ref="B356:B360"/>
    <mergeCell ref="C382:C385"/>
    <mergeCell ref="C337:C341"/>
    <mergeCell ref="C323:C326"/>
    <mergeCell ref="B324:B326"/>
    <mergeCell ref="B320:B322"/>
    <mergeCell ref="C320:C322"/>
    <mergeCell ref="C374:C379"/>
    <mergeCell ref="C368:C373"/>
    <mergeCell ref="B380:B381"/>
    <mergeCell ref="C380:C381"/>
    <mergeCell ref="C351:C354"/>
    <mergeCell ref="B351:B35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K337"/>
  <sheetViews>
    <sheetView topLeftCell="A318" workbookViewId="0">
      <selection activeCell="O335" sqref="O335"/>
    </sheetView>
  </sheetViews>
  <sheetFormatPr defaultRowHeight="15"/>
  <cols>
    <col min="2" max="2" width="10.85546875" customWidth="1"/>
    <col min="3" max="3" width="28.140625" customWidth="1"/>
    <col min="4" max="4" width="10" customWidth="1"/>
    <col min="10" max="10" width="12.42578125" customWidth="1"/>
  </cols>
  <sheetData>
    <row r="1" spans="2:11">
      <c r="B1" s="5" t="s">
        <v>212</v>
      </c>
      <c r="C1" s="5">
        <v>2017</v>
      </c>
      <c r="D1" s="5"/>
      <c r="E1" s="1"/>
      <c r="F1" s="1"/>
      <c r="G1" s="1"/>
      <c r="H1" s="1"/>
      <c r="I1" s="1"/>
      <c r="J1" s="1"/>
      <c r="K1" s="1"/>
    </row>
    <row r="2" spans="2:11">
      <c r="B2" s="15" t="s">
        <v>0</v>
      </c>
      <c r="C2" s="15" t="s">
        <v>209</v>
      </c>
      <c r="D2" s="15" t="s">
        <v>219</v>
      </c>
      <c r="E2" s="16" t="s">
        <v>210</v>
      </c>
      <c r="F2" s="17" t="s">
        <v>3</v>
      </c>
      <c r="G2" s="18" t="s">
        <v>6</v>
      </c>
      <c r="H2" s="19" t="s">
        <v>7</v>
      </c>
      <c r="I2" s="15" t="s">
        <v>4</v>
      </c>
      <c r="J2" s="15" t="s">
        <v>266</v>
      </c>
      <c r="K2" s="15" t="s">
        <v>9</v>
      </c>
    </row>
    <row r="3" spans="2:11">
      <c r="B3" s="1" t="s">
        <v>20</v>
      </c>
      <c r="C3" s="1" t="s">
        <v>214</v>
      </c>
      <c r="D3" s="1">
        <v>1100</v>
      </c>
      <c r="E3" s="1"/>
      <c r="F3" s="1"/>
      <c r="G3" s="1">
        <v>950</v>
      </c>
      <c r="H3" s="1"/>
      <c r="I3" s="1"/>
      <c r="J3" s="1"/>
      <c r="K3" s="1" t="s">
        <v>13</v>
      </c>
    </row>
    <row r="4" spans="2:11">
      <c r="B4" s="1" t="s">
        <v>213</v>
      </c>
      <c r="C4" s="1"/>
      <c r="D4" s="1"/>
      <c r="E4" s="1">
        <v>932</v>
      </c>
      <c r="F4" s="1"/>
      <c r="G4" s="1"/>
      <c r="H4" s="1"/>
      <c r="I4" s="1">
        <f>G3-E4</f>
        <v>18</v>
      </c>
      <c r="J4" s="1">
        <f>I4*D3</f>
        <v>19800</v>
      </c>
      <c r="K4" s="1"/>
    </row>
    <row r="5" spans="2:11">
      <c r="B5" s="1" t="s">
        <v>21</v>
      </c>
      <c r="C5" s="1" t="s">
        <v>215</v>
      </c>
      <c r="D5" s="1">
        <v>700</v>
      </c>
      <c r="E5" s="1">
        <v>670</v>
      </c>
      <c r="F5" s="1"/>
      <c r="G5" s="1"/>
      <c r="H5" s="1"/>
      <c r="I5" s="1"/>
      <c r="J5" s="1"/>
      <c r="K5" s="1" t="s">
        <v>13</v>
      </c>
    </row>
    <row r="6" spans="2:11">
      <c r="B6" s="1" t="s">
        <v>22</v>
      </c>
      <c r="C6" s="1"/>
      <c r="D6" s="1"/>
      <c r="E6" s="1"/>
      <c r="F6" s="1">
        <v>700</v>
      </c>
      <c r="G6" s="1"/>
      <c r="H6" s="1"/>
      <c r="I6" s="1">
        <f>F6-E5</f>
        <v>30</v>
      </c>
      <c r="J6" s="1">
        <f>I6*D5</f>
        <v>21000</v>
      </c>
      <c r="K6" s="1"/>
    </row>
    <row r="7" spans="2:11">
      <c r="B7" s="1" t="s">
        <v>216</v>
      </c>
      <c r="C7" s="1" t="s">
        <v>214</v>
      </c>
      <c r="D7" s="1">
        <v>1100</v>
      </c>
      <c r="E7" s="1">
        <v>975</v>
      </c>
      <c r="F7" s="1"/>
      <c r="G7" s="1"/>
      <c r="H7" s="1">
        <v>981</v>
      </c>
      <c r="I7" s="1">
        <f>E7-H7</f>
        <v>-6</v>
      </c>
      <c r="J7" s="1">
        <f>I7*D7</f>
        <v>-6600</v>
      </c>
      <c r="K7" s="1"/>
    </row>
    <row r="8" spans="2:11">
      <c r="B8" s="1" t="s">
        <v>25</v>
      </c>
      <c r="C8" s="1" t="s">
        <v>217</v>
      </c>
      <c r="D8" s="1">
        <v>1100</v>
      </c>
      <c r="E8" s="1">
        <v>520</v>
      </c>
      <c r="F8" s="1"/>
      <c r="G8" s="1">
        <v>535</v>
      </c>
      <c r="H8" s="1"/>
      <c r="I8" s="1">
        <f>G8-E8</f>
        <v>15</v>
      </c>
      <c r="J8" s="1">
        <f>I8*D8</f>
        <v>16500</v>
      </c>
      <c r="K8" s="1"/>
    </row>
    <row r="9" spans="2:11">
      <c r="B9" s="1" t="s">
        <v>26</v>
      </c>
      <c r="C9" s="1" t="s">
        <v>215</v>
      </c>
      <c r="D9" s="1">
        <v>700</v>
      </c>
      <c r="E9" s="1">
        <v>720</v>
      </c>
      <c r="F9" s="1"/>
      <c r="G9" s="1"/>
      <c r="H9" s="1"/>
      <c r="I9" s="1"/>
      <c r="J9" s="1"/>
      <c r="K9" s="1" t="s">
        <v>13</v>
      </c>
    </row>
    <row r="10" spans="2:11">
      <c r="B10" s="1" t="s">
        <v>32</v>
      </c>
      <c r="C10" s="1"/>
      <c r="D10" s="1"/>
      <c r="E10" s="1"/>
      <c r="F10" s="1">
        <v>729</v>
      </c>
      <c r="G10" s="1"/>
      <c r="H10" s="1"/>
      <c r="I10" s="1">
        <f>F10-E9</f>
        <v>9</v>
      </c>
      <c r="J10" s="1">
        <f>I10*D9</f>
        <v>6300</v>
      </c>
      <c r="K10" s="1"/>
    </row>
    <row r="11" spans="2:11">
      <c r="B11" s="1" t="s">
        <v>37</v>
      </c>
      <c r="C11" s="1" t="s">
        <v>218</v>
      </c>
      <c r="D11" s="1">
        <v>3500</v>
      </c>
      <c r="E11" s="1">
        <v>185</v>
      </c>
      <c r="F11" s="1">
        <v>190</v>
      </c>
      <c r="G11" s="1"/>
      <c r="H11" s="1"/>
      <c r="I11" s="1">
        <f>F11-E11</f>
        <v>5</v>
      </c>
      <c r="J11" s="1">
        <f>I11*D11</f>
        <v>17500</v>
      </c>
      <c r="K11" s="1"/>
    </row>
    <row r="12" spans="2:11">
      <c r="B12" s="1"/>
      <c r="C12" s="1"/>
      <c r="D12" s="1"/>
      <c r="E12" s="1"/>
      <c r="F12" s="1"/>
      <c r="G12" s="1"/>
      <c r="H12" s="1"/>
      <c r="I12" s="5">
        <f>SUM(I3:I11)</f>
        <v>71</v>
      </c>
      <c r="J12" s="5">
        <f>SUM(J3:J11)</f>
        <v>74500</v>
      </c>
      <c r="K12" s="1"/>
    </row>
    <row r="14" spans="2:11">
      <c r="B14" s="5" t="s">
        <v>220</v>
      </c>
      <c r="C14" s="5">
        <v>2017</v>
      </c>
      <c r="D14" s="5"/>
      <c r="E14" s="1"/>
      <c r="F14" s="1"/>
      <c r="G14" s="1"/>
      <c r="H14" s="1"/>
      <c r="I14" s="1"/>
      <c r="J14" s="1"/>
      <c r="K14" s="1"/>
    </row>
    <row r="15" spans="2:11">
      <c r="B15" s="15" t="s">
        <v>0</v>
      </c>
      <c r="C15" s="15" t="s">
        <v>209</v>
      </c>
      <c r="D15" s="15" t="s">
        <v>219</v>
      </c>
      <c r="E15" s="16" t="s">
        <v>210</v>
      </c>
      <c r="F15" s="17" t="s">
        <v>3</v>
      </c>
      <c r="G15" s="18" t="s">
        <v>6</v>
      </c>
      <c r="H15" s="19" t="s">
        <v>7</v>
      </c>
      <c r="I15" s="15" t="s">
        <v>4</v>
      </c>
      <c r="J15" s="15" t="s">
        <v>266</v>
      </c>
      <c r="K15" s="15" t="s">
        <v>9</v>
      </c>
    </row>
    <row r="16" spans="2:11">
      <c r="B16" s="1" t="s">
        <v>221</v>
      </c>
      <c r="C16" s="1" t="s">
        <v>222</v>
      </c>
      <c r="D16" s="1">
        <v>1100</v>
      </c>
      <c r="E16" s="1">
        <v>745</v>
      </c>
      <c r="F16" s="1"/>
      <c r="G16" s="1"/>
      <c r="H16" s="1"/>
      <c r="I16" s="1"/>
      <c r="J16" s="1"/>
      <c r="K16" s="1" t="s">
        <v>13</v>
      </c>
    </row>
    <row r="17" spans="2:11">
      <c r="B17" s="1" t="s">
        <v>42</v>
      </c>
      <c r="C17" s="1"/>
      <c r="D17" s="1"/>
      <c r="E17" s="1"/>
      <c r="F17" s="1">
        <v>761</v>
      </c>
      <c r="G17" s="1"/>
      <c r="H17" s="1"/>
      <c r="I17" s="1">
        <f>F17-E16</f>
        <v>16</v>
      </c>
      <c r="J17" s="1">
        <f>I17*D16</f>
        <v>17600</v>
      </c>
      <c r="K17" s="1"/>
    </row>
    <row r="18" spans="2:11">
      <c r="B18" s="1" t="s">
        <v>42</v>
      </c>
      <c r="C18" s="1" t="s">
        <v>215</v>
      </c>
      <c r="D18" s="1">
        <v>700</v>
      </c>
      <c r="E18" s="1">
        <v>695</v>
      </c>
      <c r="F18" s="1">
        <v>702</v>
      </c>
      <c r="G18" s="1"/>
      <c r="H18" s="1"/>
      <c r="I18" s="1">
        <f>F18-E18</f>
        <v>7</v>
      </c>
      <c r="J18" s="1">
        <f>I18*D18</f>
        <v>4900</v>
      </c>
      <c r="K18" s="1"/>
    </row>
    <row r="19" spans="2:11">
      <c r="B19" s="1"/>
      <c r="C19" s="1" t="s">
        <v>217</v>
      </c>
      <c r="D19" s="1">
        <v>1100</v>
      </c>
      <c r="E19" s="1">
        <v>558</v>
      </c>
      <c r="F19" s="1">
        <v>570</v>
      </c>
      <c r="G19" s="1"/>
      <c r="H19" s="1"/>
      <c r="I19" s="1">
        <f>F19-E19</f>
        <v>12</v>
      </c>
      <c r="J19" s="1">
        <f>I19*D19</f>
        <v>13200</v>
      </c>
      <c r="K19" s="1"/>
    </row>
    <row r="20" spans="2:11">
      <c r="B20" s="1" t="s">
        <v>47</v>
      </c>
      <c r="C20" s="8" t="s">
        <v>215</v>
      </c>
      <c r="D20" s="1"/>
      <c r="E20" s="1">
        <v>689</v>
      </c>
      <c r="F20" s="1"/>
      <c r="G20" s="1">
        <v>698</v>
      </c>
      <c r="H20" s="1"/>
      <c r="I20" s="1">
        <f>G20-E20</f>
        <v>9</v>
      </c>
      <c r="J20" s="1"/>
      <c r="K20" s="1"/>
    </row>
    <row r="21" spans="2:11">
      <c r="B21" s="1" t="s">
        <v>223</v>
      </c>
      <c r="C21" s="1" t="s">
        <v>218</v>
      </c>
      <c r="D21" s="1">
        <v>3500</v>
      </c>
      <c r="E21" s="1"/>
      <c r="F21" s="1"/>
      <c r="G21" s="1">
        <v>189</v>
      </c>
      <c r="H21" s="1"/>
      <c r="I21" s="1"/>
      <c r="J21" s="1"/>
      <c r="K21" s="1"/>
    </row>
    <row r="22" spans="2:11">
      <c r="B22" s="1" t="s">
        <v>224</v>
      </c>
      <c r="C22" s="1"/>
      <c r="D22" s="1"/>
      <c r="E22" s="1">
        <v>182</v>
      </c>
      <c r="F22" s="1"/>
      <c r="G22" s="1"/>
      <c r="H22" s="1"/>
      <c r="I22" s="1">
        <f>G21-E22</f>
        <v>7</v>
      </c>
      <c r="J22" s="1">
        <f>I22*D21</f>
        <v>24500</v>
      </c>
      <c r="K22" s="1"/>
    </row>
    <row r="23" spans="2:11">
      <c r="B23" s="1" t="s">
        <v>53</v>
      </c>
      <c r="C23" s="1" t="s">
        <v>218</v>
      </c>
      <c r="D23" s="1">
        <v>3500</v>
      </c>
      <c r="E23" s="1">
        <v>192</v>
      </c>
      <c r="F23" s="1">
        <v>197</v>
      </c>
      <c r="G23" s="1"/>
      <c r="H23" s="1"/>
      <c r="I23" s="1">
        <f>F23-E23</f>
        <v>5</v>
      </c>
      <c r="J23" s="1">
        <f>I23*D23</f>
        <v>17500</v>
      </c>
      <c r="K23" s="1"/>
    </row>
    <row r="24" spans="2:11">
      <c r="B24" s="1"/>
      <c r="C24" s="1" t="s">
        <v>217</v>
      </c>
      <c r="D24" s="1">
        <v>1100</v>
      </c>
      <c r="E24" s="1">
        <v>544</v>
      </c>
      <c r="F24" s="1">
        <v>560</v>
      </c>
      <c r="G24" s="1"/>
      <c r="H24" s="1"/>
      <c r="I24" s="1">
        <f>F24-E24</f>
        <v>16</v>
      </c>
      <c r="J24" s="1">
        <f>I24*D24</f>
        <v>17600</v>
      </c>
      <c r="K24" s="1"/>
    </row>
    <row r="25" spans="2:11">
      <c r="B25" s="1" t="s">
        <v>55</v>
      </c>
      <c r="C25" s="1" t="s">
        <v>225</v>
      </c>
      <c r="D25" s="1">
        <v>2000</v>
      </c>
      <c r="E25" s="1">
        <v>470</v>
      </c>
      <c r="F25" s="1"/>
      <c r="G25" s="1"/>
      <c r="H25" s="1"/>
      <c r="I25" s="1"/>
      <c r="J25" s="1"/>
      <c r="K25" s="1" t="s">
        <v>13</v>
      </c>
    </row>
    <row r="26" spans="2:11">
      <c r="B26" s="1" t="s">
        <v>226</v>
      </c>
      <c r="C26" s="1"/>
      <c r="D26" s="1"/>
      <c r="E26" s="1"/>
      <c r="F26" s="1">
        <v>490</v>
      </c>
      <c r="G26" s="1"/>
      <c r="H26" s="1"/>
      <c r="I26" s="1">
        <f>F26-E25</f>
        <v>20</v>
      </c>
      <c r="J26" s="1">
        <f>I26*D25</f>
        <v>40000</v>
      </c>
      <c r="K26" s="1"/>
    </row>
    <row r="27" spans="2:11">
      <c r="B27" s="1"/>
      <c r="C27" s="1"/>
      <c r="D27" s="1"/>
      <c r="E27" s="1"/>
      <c r="F27" s="1"/>
      <c r="G27" s="1"/>
      <c r="H27" s="1"/>
      <c r="I27" s="5">
        <f>SUM(I16:I26)</f>
        <v>92</v>
      </c>
      <c r="J27" s="5">
        <f>SUM(J16:J26)</f>
        <v>135300</v>
      </c>
      <c r="K27" s="1"/>
    </row>
    <row r="29" spans="2:11">
      <c r="B29" s="5" t="s">
        <v>61</v>
      </c>
      <c r="C29" s="5">
        <v>2017</v>
      </c>
      <c r="D29" s="5"/>
      <c r="E29" s="1"/>
      <c r="F29" s="1"/>
      <c r="G29" s="1"/>
      <c r="H29" s="1"/>
      <c r="I29" s="1"/>
      <c r="J29" s="1"/>
      <c r="K29" s="1"/>
    </row>
    <row r="30" spans="2:11">
      <c r="B30" s="15" t="s">
        <v>0</v>
      </c>
      <c r="C30" s="15" t="s">
        <v>209</v>
      </c>
      <c r="D30" s="15" t="s">
        <v>219</v>
      </c>
      <c r="E30" s="16" t="s">
        <v>210</v>
      </c>
      <c r="F30" s="17" t="s">
        <v>3</v>
      </c>
      <c r="G30" s="18" t="s">
        <v>6</v>
      </c>
      <c r="H30" s="19" t="s">
        <v>7</v>
      </c>
      <c r="I30" s="15" t="s">
        <v>4</v>
      </c>
      <c r="J30" s="15" t="s">
        <v>266</v>
      </c>
      <c r="K30" s="15" t="s">
        <v>9</v>
      </c>
    </row>
    <row r="31" spans="2:11">
      <c r="B31" s="1" t="s">
        <v>227</v>
      </c>
      <c r="C31" s="1" t="s">
        <v>228</v>
      </c>
      <c r="D31" s="1">
        <v>1100</v>
      </c>
      <c r="E31" s="1">
        <v>1081</v>
      </c>
      <c r="F31" s="1"/>
      <c r="G31" s="1"/>
      <c r="H31" s="1"/>
      <c r="I31" s="1"/>
      <c r="J31" s="1"/>
      <c r="K31" s="1" t="s">
        <v>13</v>
      </c>
    </row>
    <row r="32" spans="2:11">
      <c r="B32" s="1" t="s">
        <v>64</v>
      </c>
      <c r="C32" s="1"/>
      <c r="D32" s="1"/>
      <c r="E32" s="1"/>
      <c r="F32" s="1">
        <v>1120</v>
      </c>
      <c r="G32" s="1"/>
      <c r="H32" s="1"/>
      <c r="I32" s="1">
        <f>F32-E31</f>
        <v>39</v>
      </c>
      <c r="J32" s="1">
        <f>I32*D31</f>
        <v>42900</v>
      </c>
      <c r="K32" s="1"/>
    </row>
    <row r="33" spans="2:11">
      <c r="B33" s="1"/>
      <c r="C33" s="1" t="s">
        <v>229</v>
      </c>
      <c r="D33" s="1">
        <v>500</v>
      </c>
      <c r="E33" s="1">
        <v>1019</v>
      </c>
      <c r="F33" s="1"/>
      <c r="G33" s="1"/>
      <c r="H33" s="1"/>
      <c r="I33" s="1"/>
      <c r="J33" s="1"/>
      <c r="K33" s="1" t="s">
        <v>13</v>
      </c>
    </row>
    <row r="34" spans="2:11">
      <c r="B34" s="1" t="s">
        <v>64</v>
      </c>
      <c r="C34" s="1"/>
      <c r="D34" s="1"/>
      <c r="E34" s="1"/>
      <c r="F34" s="1">
        <v>1047</v>
      </c>
      <c r="G34" s="1"/>
      <c r="H34" s="1"/>
      <c r="I34" s="1">
        <f>F34-E33</f>
        <v>28</v>
      </c>
      <c r="J34" s="1">
        <f>I34*D33</f>
        <v>14000</v>
      </c>
      <c r="K34" s="1"/>
    </row>
    <row r="35" spans="2:11">
      <c r="B35" s="1" t="s">
        <v>64</v>
      </c>
      <c r="C35" s="1" t="s">
        <v>230</v>
      </c>
      <c r="D35" s="1">
        <v>2000</v>
      </c>
      <c r="E35" s="1">
        <v>479</v>
      </c>
      <c r="F35" s="1"/>
      <c r="G35" s="1"/>
      <c r="H35" s="1"/>
      <c r="I35" s="1"/>
      <c r="J35" s="1"/>
      <c r="K35" s="1" t="s">
        <v>13</v>
      </c>
    </row>
    <row r="36" spans="2:11">
      <c r="B36" s="1" t="s">
        <v>65</v>
      </c>
      <c r="C36" s="1"/>
      <c r="D36" s="1"/>
      <c r="E36" s="1"/>
      <c r="F36" s="1">
        <v>505</v>
      </c>
      <c r="G36" s="1"/>
      <c r="H36" s="1"/>
      <c r="I36" s="1">
        <f>F36-E35</f>
        <v>26</v>
      </c>
      <c r="J36" s="1">
        <f>I36*D35</f>
        <v>52000</v>
      </c>
      <c r="K36" s="1"/>
    </row>
    <row r="37" spans="2:11">
      <c r="B37" s="1" t="s">
        <v>102</v>
      </c>
      <c r="C37" s="1" t="s">
        <v>230</v>
      </c>
      <c r="D37" s="1">
        <v>2000</v>
      </c>
      <c r="E37" s="1"/>
      <c r="F37" s="1"/>
      <c r="G37" s="1">
        <v>498</v>
      </c>
      <c r="H37" s="1"/>
      <c r="I37" s="1"/>
      <c r="J37" s="1"/>
      <c r="K37" s="1" t="s">
        <v>13</v>
      </c>
    </row>
    <row r="38" spans="2:11">
      <c r="B38" s="1" t="s">
        <v>231</v>
      </c>
      <c r="C38" s="1"/>
      <c r="D38" s="1"/>
      <c r="E38" s="1">
        <v>477</v>
      </c>
      <c r="F38" s="1"/>
      <c r="G38" s="1"/>
      <c r="H38" s="1"/>
      <c r="I38" s="1">
        <f>G37-E38</f>
        <v>21</v>
      </c>
      <c r="J38" s="1">
        <f>I38*D37</f>
        <v>42000</v>
      </c>
      <c r="K38" s="1"/>
    </row>
    <row r="39" spans="2:11">
      <c r="B39" s="1"/>
      <c r="C39" s="1"/>
      <c r="D39" s="1"/>
      <c r="E39" s="1"/>
      <c r="F39" s="1"/>
      <c r="G39" s="1"/>
      <c r="H39" s="1"/>
      <c r="I39" s="5">
        <f>SUM(I31:I38)</f>
        <v>114</v>
      </c>
      <c r="J39" s="5">
        <f>SUM(J31:J38)</f>
        <v>150900</v>
      </c>
      <c r="K39" s="1"/>
    </row>
    <row r="41" spans="2:11">
      <c r="B41" s="5" t="s">
        <v>76</v>
      </c>
      <c r="C41" s="5">
        <v>2017</v>
      </c>
      <c r="D41" s="5"/>
      <c r="E41" s="1"/>
      <c r="F41" s="1"/>
      <c r="G41" s="1"/>
      <c r="H41" s="1"/>
      <c r="I41" s="1"/>
      <c r="J41" s="1"/>
      <c r="K41" s="1"/>
    </row>
    <row r="42" spans="2:11">
      <c r="B42" s="15" t="s">
        <v>0</v>
      </c>
      <c r="C42" s="15" t="s">
        <v>209</v>
      </c>
      <c r="D42" s="15" t="s">
        <v>219</v>
      </c>
      <c r="E42" s="16" t="s">
        <v>210</v>
      </c>
      <c r="F42" s="17" t="s">
        <v>3</v>
      </c>
      <c r="G42" s="18" t="s">
        <v>6</v>
      </c>
      <c r="H42" s="19" t="s">
        <v>7</v>
      </c>
      <c r="I42" s="15" t="s">
        <v>4</v>
      </c>
      <c r="J42" s="15" t="s">
        <v>266</v>
      </c>
      <c r="K42" s="15" t="s">
        <v>9</v>
      </c>
    </row>
    <row r="43" spans="2:11">
      <c r="B43" s="1" t="s">
        <v>72</v>
      </c>
      <c r="C43" s="1" t="s">
        <v>232</v>
      </c>
      <c r="D43" s="1">
        <v>3000</v>
      </c>
      <c r="E43" s="1">
        <v>280</v>
      </c>
      <c r="F43" s="1"/>
      <c r="G43" s="1"/>
      <c r="H43" s="1"/>
      <c r="I43" s="1"/>
      <c r="J43" s="1"/>
      <c r="K43" s="1" t="s">
        <v>13</v>
      </c>
    </row>
    <row r="44" spans="2:11">
      <c r="B44" s="1" t="s">
        <v>83</v>
      </c>
      <c r="C44" s="1"/>
      <c r="D44" s="1"/>
      <c r="E44" s="1"/>
      <c r="F44" s="1">
        <v>295</v>
      </c>
      <c r="G44" s="1"/>
      <c r="H44" s="1"/>
      <c r="I44" s="1">
        <f>F44-E43</f>
        <v>15</v>
      </c>
      <c r="J44" s="1">
        <f>I44*D43</f>
        <v>45000</v>
      </c>
      <c r="K44" s="1"/>
    </row>
    <row r="45" spans="2:11">
      <c r="B45" s="1" t="s">
        <v>211</v>
      </c>
      <c r="C45" s="1" t="s">
        <v>229</v>
      </c>
      <c r="D45" s="1">
        <v>500</v>
      </c>
      <c r="E45" s="1">
        <v>1020</v>
      </c>
      <c r="F45" s="1"/>
      <c r="G45" s="1"/>
      <c r="H45" s="1"/>
      <c r="I45" s="1"/>
      <c r="J45" s="1"/>
      <c r="K45" s="1"/>
    </row>
    <row r="46" spans="2:11">
      <c r="B46" s="1" t="s">
        <v>236</v>
      </c>
      <c r="C46" s="1"/>
      <c r="D46" s="1"/>
      <c r="E46" s="1"/>
      <c r="F46" s="1"/>
      <c r="G46" s="1"/>
      <c r="H46" s="1">
        <v>1011</v>
      </c>
      <c r="I46" s="1">
        <f>H46-E45</f>
        <v>-9</v>
      </c>
      <c r="J46" s="1">
        <f>I46*D45</f>
        <v>-4500</v>
      </c>
      <c r="K46" s="1"/>
    </row>
    <row r="47" spans="2:11">
      <c r="B47" s="1" t="s">
        <v>211</v>
      </c>
      <c r="C47" s="1" t="s">
        <v>234</v>
      </c>
      <c r="D47" s="1">
        <v>3084</v>
      </c>
      <c r="E47" s="1">
        <v>305</v>
      </c>
      <c r="F47" s="1"/>
      <c r="G47" s="1"/>
      <c r="H47" s="1"/>
      <c r="I47" s="1"/>
      <c r="J47" s="1"/>
      <c r="K47" s="1"/>
    </row>
    <row r="48" spans="2:11">
      <c r="B48" s="1" t="s">
        <v>77</v>
      </c>
      <c r="C48" s="1"/>
      <c r="D48" s="1"/>
      <c r="E48" s="1"/>
      <c r="F48" s="1">
        <v>315</v>
      </c>
      <c r="G48" s="1"/>
      <c r="H48" s="1"/>
      <c r="I48" s="1">
        <f>F48-E47</f>
        <v>10</v>
      </c>
      <c r="J48" s="1">
        <f>I48*D47</f>
        <v>30840</v>
      </c>
      <c r="K48" s="1"/>
    </row>
    <row r="49" spans="2:11">
      <c r="B49" s="1" t="s">
        <v>83</v>
      </c>
      <c r="C49" s="1" t="s">
        <v>229</v>
      </c>
      <c r="D49" s="1">
        <v>500</v>
      </c>
      <c r="E49" s="1"/>
      <c r="F49" s="1"/>
      <c r="G49" s="1">
        <v>998</v>
      </c>
      <c r="H49" s="1"/>
      <c r="I49" s="1"/>
      <c r="J49" s="1"/>
      <c r="K49" s="1" t="s">
        <v>13</v>
      </c>
    </row>
    <row r="50" spans="2:11">
      <c r="B50" s="1" t="s">
        <v>237</v>
      </c>
      <c r="C50" s="1"/>
      <c r="D50" s="1"/>
      <c r="E50" s="1">
        <v>962</v>
      </c>
      <c r="F50" s="1"/>
      <c r="G50" s="1"/>
      <c r="H50" s="1"/>
      <c r="I50" s="1">
        <f>G49-E50</f>
        <v>36</v>
      </c>
      <c r="J50" s="1">
        <f>I50*D49</f>
        <v>18000</v>
      </c>
      <c r="K50" s="1"/>
    </row>
    <row r="51" spans="2:11">
      <c r="B51" s="1" t="s">
        <v>237</v>
      </c>
      <c r="C51" s="1" t="s">
        <v>235</v>
      </c>
      <c r="D51" s="1">
        <v>2400</v>
      </c>
      <c r="E51" s="1">
        <v>274</v>
      </c>
      <c r="F51" s="1"/>
      <c r="G51" s="1"/>
      <c r="H51" s="1"/>
      <c r="I51" s="1"/>
      <c r="J51" s="1"/>
      <c r="K51" s="1" t="s">
        <v>13</v>
      </c>
    </row>
    <row r="52" spans="2:11">
      <c r="B52" s="1" t="s">
        <v>84</v>
      </c>
      <c r="C52" s="1"/>
      <c r="D52" s="1"/>
      <c r="E52" s="1"/>
      <c r="F52" s="1">
        <v>282</v>
      </c>
      <c r="G52" s="1"/>
      <c r="H52" s="1"/>
      <c r="I52" s="1">
        <f>F52-E51</f>
        <v>8</v>
      </c>
      <c r="J52" s="1">
        <f>I52*D51</f>
        <v>19200</v>
      </c>
      <c r="K52" s="1"/>
    </row>
    <row r="53" spans="2:11">
      <c r="B53" s="1" t="s">
        <v>233</v>
      </c>
      <c r="C53" s="1" t="s">
        <v>232</v>
      </c>
      <c r="D53" s="1">
        <v>3000</v>
      </c>
      <c r="E53" s="1"/>
      <c r="F53" s="1"/>
      <c r="G53" s="1">
        <v>291</v>
      </c>
      <c r="H53" s="1"/>
      <c r="I53" s="1"/>
      <c r="J53" s="1"/>
      <c r="K53" s="1" t="s">
        <v>13</v>
      </c>
    </row>
    <row r="54" spans="2:11">
      <c r="B54" s="1" t="s">
        <v>81</v>
      </c>
      <c r="C54" s="1"/>
      <c r="D54" s="1"/>
      <c r="E54" s="1">
        <v>281</v>
      </c>
      <c r="F54" s="1"/>
      <c r="G54" s="1"/>
      <c r="H54" s="1"/>
      <c r="I54" s="1">
        <f>G53-E54</f>
        <v>10</v>
      </c>
      <c r="J54" s="1">
        <f>I54*D53</f>
        <v>30000</v>
      </c>
      <c r="K54" s="1"/>
    </row>
    <row r="55" spans="2:11">
      <c r="B55" s="1" t="s">
        <v>104</v>
      </c>
      <c r="C55" s="1" t="s">
        <v>238</v>
      </c>
      <c r="D55" s="1">
        <v>1500</v>
      </c>
      <c r="E55" s="1">
        <v>603</v>
      </c>
      <c r="F55" s="1">
        <v>620</v>
      </c>
      <c r="G55" s="1"/>
      <c r="H55" s="1"/>
      <c r="I55" s="1">
        <f>F55-E55</f>
        <v>17</v>
      </c>
      <c r="J55" s="1">
        <f>I55*D55</f>
        <v>25500</v>
      </c>
      <c r="K55" s="1"/>
    </row>
    <row r="56" spans="2:11">
      <c r="B56" s="1"/>
      <c r="C56" s="1"/>
      <c r="D56" s="1"/>
      <c r="E56" s="1"/>
      <c r="F56" s="1"/>
      <c r="G56" s="1"/>
      <c r="H56" s="1"/>
      <c r="I56" s="5">
        <f>SUM(I43:I55)</f>
        <v>87</v>
      </c>
      <c r="J56" s="5">
        <f>SUM(J43:J55)</f>
        <v>164040</v>
      </c>
      <c r="K56" s="1"/>
    </row>
    <row r="58" spans="2:11">
      <c r="B58" s="5" t="s">
        <v>88</v>
      </c>
      <c r="C58" s="5">
        <v>2017</v>
      </c>
      <c r="D58" s="5"/>
      <c r="E58" s="1"/>
      <c r="F58" s="1"/>
      <c r="G58" s="1"/>
      <c r="H58" s="1"/>
      <c r="I58" s="1"/>
      <c r="J58" s="1"/>
      <c r="K58" s="1"/>
    </row>
    <row r="59" spans="2:11">
      <c r="B59" s="15" t="s">
        <v>0</v>
      </c>
      <c r="C59" s="15" t="s">
        <v>209</v>
      </c>
      <c r="D59" s="15" t="s">
        <v>219</v>
      </c>
      <c r="E59" s="16" t="s">
        <v>210</v>
      </c>
      <c r="F59" s="17" t="s">
        <v>3</v>
      </c>
      <c r="G59" s="18" t="s">
        <v>6</v>
      </c>
      <c r="H59" s="19" t="s">
        <v>7</v>
      </c>
      <c r="I59" s="15" t="s">
        <v>4</v>
      </c>
      <c r="J59" s="15" t="s">
        <v>266</v>
      </c>
      <c r="K59" s="15" t="s">
        <v>9</v>
      </c>
    </row>
    <row r="60" spans="2:11">
      <c r="B60" s="1" t="s">
        <v>239</v>
      </c>
      <c r="C60" s="1" t="s">
        <v>240</v>
      </c>
      <c r="D60" s="1">
        <v>9000</v>
      </c>
      <c r="E60" s="1">
        <v>83</v>
      </c>
      <c r="F60" s="1"/>
      <c r="G60" s="1"/>
      <c r="H60" s="1"/>
      <c r="I60" s="1"/>
      <c r="J60" s="1"/>
      <c r="K60" s="1"/>
    </row>
    <row r="61" spans="2:11">
      <c r="B61" s="1" t="s">
        <v>241</v>
      </c>
      <c r="C61" s="1"/>
      <c r="D61" s="1"/>
      <c r="E61" s="1"/>
      <c r="F61" s="1">
        <v>94</v>
      </c>
      <c r="G61" s="1"/>
      <c r="H61" s="1"/>
      <c r="I61" s="1">
        <f>F61-E60</f>
        <v>11</v>
      </c>
      <c r="J61" s="1">
        <f>I61*D60</f>
        <v>99000</v>
      </c>
      <c r="K61" s="1"/>
    </row>
    <row r="62" spans="2:11">
      <c r="B62" s="1" t="s">
        <v>239</v>
      </c>
      <c r="C62" s="1" t="s">
        <v>234</v>
      </c>
      <c r="D62" s="1">
        <v>3084</v>
      </c>
      <c r="E62" s="1">
        <v>350</v>
      </c>
      <c r="F62" s="1"/>
      <c r="G62" s="1"/>
      <c r="H62" s="1"/>
      <c r="I62" s="1"/>
      <c r="J62" s="1"/>
      <c r="K62" s="1" t="s">
        <v>13</v>
      </c>
    </row>
    <row r="63" spans="2:11">
      <c r="B63" s="1" t="s">
        <v>92</v>
      </c>
      <c r="C63" s="1"/>
      <c r="D63" s="1"/>
      <c r="E63" s="1"/>
      <c r="F63" s="1">
        <v>399</v>
      </c>
      <c r="G63" s="1"/>
      <c r="H63" s="1"/>
      <c r="I63" s="1">
        <f>F63-E62</f>
        <v>49</v>
      </c>
      <c r="J63" s="1">
        <f>I63*D62</f>
        <v>151116</v>
      </c>
      <c r="K63" s="1"/>
    </row>
    <row r="64" spans="2:11">
      <c r="B64" s="1" t="s">
        <v>239</v>
      </c>
      <c r="C64" s="1" t="s">
        <v>238</v>
      </c>
      <c r="D64" s="1">
        <v>1500</v>
      </c>
      <c r="E64" s="1">
        <v>690</v>
      </c>
      <c r="F64" s="1"/>
      <c r="G64" s="1"/>
      <c r="H64" s="1"/>
      <c r="I64" s="1"/>
      <c r="J64" s="1"/>
      <c r="K64" s="1"/>
    </row>
    <row r="65" spans="2:11">
      <c r="B65" s="1" t="s">
        <v>92</v>
      </c>
      <c r="C65" s="1"/>
      <c r="D65" s="1"/>
      <c r="E65" s="1"/>
      <c r="F65" s="1"/>
      <c r="G65" s="1"/>
      <c r="H65" s="1">
        <v>675</v>
      </c>
      <c r="I65" s="1">
        <f>H65-E64</f>
        <v>-15</v>
      </c>
      <c r="J65" s="1">
        <f>I65*D64</f>
        <v>-22500</v>
      </c>
      <c r="K65" s="1"/>
    </row>
    <row r="66" spans="2:11">
      <c r="B66" s="1" t="s">
        <v>242</v>
      </c>
      <c r="C66" s="1" t="s">
        <v>243</v>
      </c>
      <c r="D66" s="1">
        <v>500</v>
      </c>
      <c r="E66" s="1">
        <v>1362</v>
      </c>
      <c r="F66" s="1"/>
      <c r="G66" s="1"/>
      <c r="H66" s="1">
        <v>1355</v>
      </c>
      <c r="I66" s="1">
        <f>H66-E66</f>
        <v>-7</v>
      </c>
      <c r="J66" s="1">
        <f>I66*D66</f>
        <v>-3500</v>
      </c>
      <c r="K66" s="1"/>
    </row>
    <row r="67" spans="2:11">
      <c r="B67" s="1" t="s">
        <v>109</v>
      </c>
      <c r="C67" s="1" t="s">
        <v>244</v>
      </c>
      <c r="D67" s="1">
        <v>800</v>
      </c>
      <c r="E67" s="1">
        <v>621</v>
      </c>
      <c r="F67" s="1"/>
      <c r="G67" s="1"/>
      <c r="H67" s="1"/>
      <c r="I67" s="1"/>
      <c r="J67" s="1"/>
      <c r="K67" s="1" t="s">
        <v>13</v>
      </c>
    </row>
    <row r="68" spans="2:11">
      <c r="B68" s="1" t="s">
        <v>111</v>
      </c>
      <c r="C68" s="1"/>
      <c r="D68" s="1"/>
      <c r="E68" s="1"/>
      <c r="F68" s="1"/>
      <c r="G68" s="1"/>
      <c r="H68" s="1">
        <v>615</v>
      </c>
      <c r="I68" s="1">
        <f>H68-E67</f>
        <v>-6</v>
      </c>
      <c r="J68" s="1">
        <f>I68*D67</f>
        <v>-4800</v>
      </c>
      <c r="K68" s="1"/>
    </row>
    <row r="69" spans="2:11">
      <c r="B69" s="1" t="s">
        <v>111</v>
      </c>
      <c r="C69" s="1" t="s">
        <v>230</v>
      </c>
      <c r="D69" s="1">
        <v>2000</v>
      </c>
      <c r="E69" s="1">
        <v>461</v>
      </c>
      <c r="F69" s="1"/>
      <c r="G69" s="1"/>
      <c r="H69" s="1"/>
      <c r="I69" s="1"/>
      <c r="J69" s="1"/>
      <c r="K69" s="1" t="s">
        <v>13</v>
      </c>
    </row>
    <row r="70" spans="2:11">
      <c r="B70" s="1" t="s">
        <v>94</v>
      </c>
      <c r="C70" s="1"/>
      <c r="D70" s="1"/>
      <c r="E70" s="1"/>
      <c r="F70" s="1">
        <v>475</v>
      </c>
      <c r="G70" s="1"/>
      <c r="H70" s="1"/>
      <c r="I70" s="1">
        <f>F70-E69</f>
        <v>14</v>
      </c>
      <c r="J70" s="1">
        <f>I70*D69</f>
        <v>28000</v>
      </c>
      <c r="K70" s="1"/>
    </row>
    <row r="71" spans="2:11">
      <c r="B71" s="1" t="s">
        <v>95</v>
      </c>
      <c r="C71" s="1" t="s">
        <v>244</v>
      </c>
      <c r="D71" s="1">
        <v>800</v>
      </c>
      <c r="E71" s="1"/>
      <c r="F71" s="1"/>
      <c r="G71" s="1">
        <v>590</v>
      </c>
      <c r="H71" s="1"/>
      <c r="I71" s="1"/>
      <c r="J71" s="1"/>
      <c r="K71" s="1" t="s">
        <v>13</v>
      </c>
    </row>
    <row r="72" spans="2:11">
      <c r="B72" s="1" t="s">
        <v>245</v>
      </c>
      <c r="C72" s="1"/>
      <c r="D72" s="1"/>
      <c r="E72" s="1">
        <v>540</v>
      </c>
      <c r="F72" s="1"/>
      <c r="G72" s="1"/>
      <c r="H72" s="1"/>
      <c r="I72" s="1">
        <f>G71-E72</f>
        <v>50</v>
      </c>
      <c r="J72" s="1">
        <f>I72*D71</f>
        <v>40000</v>
      </c>
      <c r="K72" s="1"/>
    </row>
    <row r="73" spans="2:11">
      <c r="B73" s="1"/>
      <c r="C73" s="1"/>
      <c r="D73" s="1"/>
      <c r="E73" s="1"/>
      <c r="F73" s="1"/>
      <c r="G73" s="1"/>
      <c r="H73" s="1"/>
      <c r="I73" s="5">
        <f>SUM(I60:I72)</f>
        <v>96</v>
      </c>
      <c r="J73" s="5">
        <f>SUM(J60:J72)</f>
        <v>287316</v>
      </c>
      <c r="K73" s="1"/>
    </row>
    <row r="75" spans="2:11">
      <c r="B75" s="5" t="s">
        <v>113</v>
      </c>
      <c r="C75" s="5">
        <v>2017</v>
      </c>
      <c r="D75" s="5"/>
      <c r="E75" s="1"/>
      <c r="F75" s="1"/>
      <c r="G75" s="1"/>
      <c r="H75" s="1"/>
      <c r="I75" s="1"/>
      <c r="J75" s="1"/>
      <c r="K75" s="1"/>
    </row>
    <row r="76" spans="2:11">
      <c r="B76" s="15" t="s">
        <v>0</v>
      </c>
      <c r="C76" s="15" t="s">
        <v>209</v>
      </c>
      <c r="D76" s="15" t="s">
        <v>219</v>
      </c>
      <c r="E76" s="16" t="s">
        <v>210</v>
      </c>
      <c r="F76" s="17" t="s">
        <v>3</v>
      </c>
      <c r="G76" s="18" t="s">
        <v>6</v>
      </c>
      <c r="H76" s="19" t="s">
        <v>7</v>
      </c>
      <c r="I76" s="15" t="s">
        <v>4</v>
      </c>
      <c r="J76" s="15" t="s">
        <v>266</v>
      </c>
      <c r="K76" s="15" t="s">
        <v>9</v>
      </c>
    </row>
    <row r="77" spans="2:11">
      <c r="B77" s="1" t="s">
        <v>140</v>
      </c>
      <c r="C77" s="1" t="s">
        <v>246</v>
      </c>
      <c r="D77" s="1">
        <v>2100</v>
      </c>
      <c r="E77" s="1">
        <v>283</v>
      </c>
      <c r="F77" s="1"/>
      <c r="G77" s="1"/>
      <c r="H77" s="1"/>
      <c r="I77" s="1"/>
      <c r="J77" s="1"/>
      <c r="K77" s="1" t="s">
        <v>13</v>
      </c>
    </row>
    <row r="78" spans="2:11">
      <c r="B78" s="1" t="s">
        <v>114</v>
      </c>
      <c r="C78" s="1"/>
      <c r="D78" s="1"/>
      <c r="E78" s="1"/>
      <c r="F78" s="1">
        <v>293</v>
      </c>
      <c r="G78" s="1"/>
      <c r="H78" s="1"/>
      <c r="I78" s="1">
        <f>F78-E77</f>
        <v>10</v>
      </c>
      <c r="J78" s="1">
        <f>I78*D77</f>
        <v>21000</v>
      </c>
      <c r="K78" s="1"/>
    </row>
    <row r="79" spans="2:11">
      <c r="B79" s="1" t="s">
        <v>140</v>
      </c>
      <c r="C79" s="1" t="s">
        <v>244</v>
      </c>
      <c r="D79" s="1">
        <v>800</v>
      </c>
      <c r="E79" s="1">
        <v>530</v>
      </c>
      <c r="F79" s="1"/>
      <c r="G79" s="1"/>
      <c r="H79" s="1"/>
      <c r="I79" s="1"/>
      <c r="J79" s="1"/>
      <c r="K79" s="1" t="s">
        <v>13</v>
      </c>
    </row>
    <row r="80" spans="2:11">
      <c r="B80" s="1" t="s">
        <v>114</v>
      </c>
      <c r="C80" s="1"/>
      <c r="D80" s="1"/>
      <c r="E80" s="1"/>
      <c r="F80" s="1">
        <v>541</v>
      </c>
      <c r="G80" s="1"/>
      <c r="H80" s="1"/>
      <c r="I80" s="1">
        <f>F80-E79</f>
        <v>11</v>
      </c>
      <c r="J80" s="1">
        <f>I80*D79</f>
        <v>8800</v>
      </c>
      <c r="K80" s="1"/>
    </row>
    <row r="81" spans="2:11">
      <c r="B81" s="1" t="s">
        <v>140</v>
      </c>
      <c r="C81" s="1" t="s">
        <v>247</v>
      </c>
      <c r="D81" s="1">
        <v>2750</v>
      </c>
      <c r="E81" s="1">
        <v>311</v>
      </c>
      <c r="F81" s="1"/>
      <c r="G81" s="1"/>
      <c r="H81" s="1"/>
      <c r="I81" s="1"/>
      <c r="J81" s="1"/>
      <c r="K81" s="1" t="s">
        <v>13</v>
      </c>
    </row>
    <row r="82" spans="2:11">
      <c r="B82" s="1" t="s">
        <v>114</v>
      </c>
      <c r="C82" s="1"/>
      <c r="D82" s="1"/>
      <c r="E82" s="1"/>
      <c r="F82" s="1">
        <v>321</v>
      </c>
      <c r="G82" s="1"/>
      <c r="H82" s="1"/>
      <c r="I82" s="1">
        <f>F82-E81</f>
        <v>10</v>
      </c>
      <c r="J82" s="1">
        <f>I82*D81</f>
        <v>27500</v>
      </c>
      <c r="K82" s="1"/>
    </row>
    <row r="83" spans="2:11">
      <c r="B83" s="1" t="s">
        <v>120</v>
      </c>
      <c r="C83" s="1" t="s">
        <v>247</v>
      </c>
      <c r="D83" s="1">
        <v>2750</v>
      </c>
      <c r="E83" s="1">
        <v>318</v>
      </c>
      <c r="F83" s="1"/>
      <c r="G83" s="1"/>
      <c r="H83" s="1">
        <v>313</v>
      </c>
      <c r="I83" s="1">
        <f>H83-E83</f>
        <v>-5</v>
      </c>
      <c r="J83" s="1">
        <f>I83*D83</f>
        <v>-13750</v>
      </c>
      <c r="K83" s="1"/>
    </row>
    <row r="84" spans="2:11">
      <c r="B84" s="1" t="s">
        <v>120</v>
      </c>
      <c r="C84" s="1" t="s">
        <v>249</v>
      </c>
      <c r="D84" s="1">
        <v>350</v>
      </c>
      <c r="E84" s="1">
        <v>1460</v>
      </c>
      <c r="F84" s="1">
        <v>1485</v>
      </c>
      <c r="G84" s="1"/>
      <c r="H84" s="1"/>
      <c r="I84" s="1">
        <f>F84-E84</f>
        <v>25</v>
      </c>
      <c r="J84" s="1">
        <f>I84*D84</f>
        <v>8750</v>
      </c>
      <c r="K84" s="1"/>
    </row>
    <row r="85" spans="2:11">
      <c r="B85" s="1" t="s">
        <v>122</v>
      </c>
      <c r="C85" s="1" t="s">
        <v>240</v>
      </c>
      <c r="D85" s="1">
        <v>9000</v>
      </c>
      <c r="E85" s="1">
        <v>79.7</v>
      </c>
      <c r="F85" s="1"/>
      <c r="G85" s="1"/>
      <c r="H85" s="1"/>
      <c r="I85" s="1"/>
      <c r="J85" s="1"/>
      <c r="K85" s="1" t="s">
        <v>13</v>
      </c>
    </row>
    <row r="86" spans="2:11">
      <c r="B86" s="1" t="s">
        <v>123</v>
      </c>
      <c r="C86" s="1"/>
      <c r="D86" s="1"/>
      <c r="E86" s="1"/>
      <c r="F86" s="1">
        <v>83</v>
      </c>
      <c r="G86" s="1"/>
      <c r="H86" s="1"/>
      <c r="I86" s="1">
        <f>F86-E85</f>
        <v>3.2999999999999972</v>
      </c>
      <c r="J86" s="1">
        <f>I86*D85</f>
        <v>29699.999999999975</v>
      </c>
      <c r="K86" s="1"/>
    </row>
    <row r="87" spans="2:11">
      <c r="B87" s="1" t="s">
        <v>122</v>
      </c>
      <c r="C87" s="1" t="s">
        <v>250</v>
      </c>
      <c r="D87" s="1">
        <v>1000</v>
      </c>
      <c r="E87" s="1">
        <v>752</v>
      </c>
      <c r="F87" s="1"/>
      <c r="G87" s="1"/>
      <c r="H87" s="1"/>
      <c r="I87" s="1"/>
      <c r="J87" s="1"/>
      <c r="K87" s="1" t="s">
        <v>13</v>
      </c>
    </row>
    <row r="88" spans="2:11">
      <c r="B88" s="1" t="s">
        <v>123</v>
      </c>
      <c r="C88" s="1"/>
      <c r="D88" s="1"/>
      <c r="E88" s="1"/>
      <c r="F88" s="1"/>
      <c r="G88" s="1"/>
      <c r="H88" s="1">
        <v>745</v>
      </c>
      <c r="I88" s="1">
        <f>H88-E87</f>
        <v>-7</v>
      </c>
      <c r="J88" s="1">
        <f>I88*D87</f>
        <v>-7000</v>
      </c>
      <c r="K88" s="1"/>
    </row>
    <row r="89" spans="2:11">
      <c r="B89" s="1" t="s">
        <v>124</v>
      </c>
      <c r="C89" s="1" t="s">
        <v>251</v>
      </c>
      <c r="D89" s="1">
        <v>700</v>
      </c>
      <c r="E89" s="1">
        <v>895</v>
      </c>
      <c r="F89" s="1"/>
      <c r="G89" s="1"/>
      <c r="H89" s="1">
        <v>885</v>
      </c>
      <c r="I89" s="1">
        <f>H89-E89</f>
        <v>-10</v>
      </c>
      <c r="J89" s="1">
        <f>I89*D89</f>
        <v>-7000</v>
      </c>
      <c r="K89" s="1"/>
    </row>
    <row r="90" spans="2:11">
      <c r="B90" s="1" t="s">
        <v>131</v>
      </c>
      <c r="C90" s="1" t="s">
        <v>250</v>
      </c>
      <c r="D90" s="1">
        <v>1000</v>
      </c>
      <c r="E90" s="1"/>
      <c r="F90" s="1"/>
      <c r="G90" s="1">
        <v>738</v>
      </c>
      <c r="H90" s="1"/>
      <c r="I90" s="1"/>
      <c r="J90" s="1"/>
      <c r="K90" s="1" t="s">
        <v>13</v>
      </c>
    </row>
    <row r="91" spans="2:11">
      <c r="B91" s="1" t="s">
        <v>126</v>
      </c>
      <c r="C91" s="1"/>
      <c r="D91" s="1"/>
      <c r="E91" s="1">
        <v>700</v>
      </c>
      <c r="F91" s="1"/>
      <c r="G91" s="1"/>
      <c r="H91" s="1"/>
      <c r="I91" s="1">
        <f>G90-E91</f>
        <v>38</v>
      </c>
      <c r="J91" s="1">
        <f>I91*D90</f>
        <v>38000</v>
      </c>
      <c r="K91" s="1"/>
    </row>
    <row r="92" spans="2:11">
      <c r="B92" s="1" t="s">
        <v>126</v>
      </c>
      <c r="C92" s="1" t="s">
        <v>230</v>
      </c>
      <c r="D92" s="1">
        <v>2000</v>
      </c>
      <c r="E92" s="1">
        <v>508</v>
      </c>
      <c r="F92" s="1"/>
      <c r="G92" s="1"/>
      <c r="H92" s="1"/>
      <c r="I92" s="1"/>
      <c r="J92" s="1"/>
      <c r="K92" s="1" t="s">
        <v>13</v>
      </c>
    </row>
    <row r="93" spans="2:11">
      <c r="B93" s="1" t="s">
        <v>132</v>
      </c>
      <c r="C93" s="1"/>
      <c r="D93" s="1"/>
      <c r="E93" s="1"/>
      <c r="F93" s="1">
        <v>512</v>
      </c>
      <c r="G93" s="1"/>
      <c r="H93" s="1"/>
      <c r="I93" s="1">
        <f>F93-E92</f>
        <v>4</v>
      </c>
      <c r="J93" s="1">
        <f>I93*D92</f>
        <v>8000</v>
      </c>
      <c r="K93" s="1"/>
    </row>
    <row r="94" spans="2:11">
      <c r="B94" s="1" t="s">
        <v>126</v>
      </c>
      <c r="C94" s="1" t="s">
        <v>248</v>
      </c>
      <c r="D94" s="1">
        <v>6000</v>
      </c>
      <c r="E94" s="1">
        <v>134</v>
      </c>
      <c r="F94" s="1"/>
      <c r="G94" s="1"/>
      <c r="H94" s="1">
        <v>128</v>
      </c>
      <c r="I94" s="1">
        <f>H94-E94</f>
        <v>-6</v>
      </c>
      <c r="J94" s="1">
        <f>I94*D94</f>
        <v>-36000</v>
      </c>
      <c r="K94" s="1"/>
    </row>
    <row r="95" spans="2:11">
      <c r="B95" s="1" t="s">
        <v>126</v>
      </c>
      <c r="C95" s="1" t="s">
        <v>249</v>
      </c>
      <c r="D95" s="1">
        <v>350</v>
      </c>
      <c r="E95" s="1">
        <v>1519</v>
      </c>
      <c r="F95" s="1"/>
      <c r="G95" s="1"/>
      <c r="H95" s="1"/>
      <c r="I95" s="1"/>
      <c r="J95" s="1"/>
      <c r="K95" s="1" t="s">
        <v>13</v>
      </c>
    </row>
    <row r="96" spans="2:11">
      <c r="B96" s="1" t="s">
        <v>132</v>
      </c>
      <c r="C96" s="1"/>
      <c r="D96" s="1"/>
      <c r="E96" s="1"/>
      <c r="F96" s="1">
        <v>1580</v>
      </c>
      <c r="G96" s="1"/>
      <c r="H96" s="1"/>
      <c r="I96" s="1">
        <f>F96-E95</f>
        <v>61</v>
      </c>
      <c r="J96" s="1">
        <f>I96*D95</f>
        <v>21350</v>
      </c>
      <c r="K96" s="1"/>
    </row>
    <row r="97" spans="2:11">
      <c r="B97" s="1" t="s">
        <v>127</v>
      </c>
      <c r="C97" s="1" t="s">
        <v>252</v>
      </c>
      <c r="D97" s="1">
        <v>500</v>
      </c>
      <c r="E97" s="1">
        <v>1381</v>
      </c>
      <c r="F97" s="1"/>
      <c r="G97" s="1"/>
      <c r="H97" s="1"/>
      <c r="I97" s="1"/>
      <c r="J97" s="1"/>
      <c r="K97" s="1" t="s">
        <v>13</v>
      </c>
    </row>
    <row r="98" spans="2:11">
      <c r="B98" s="1" t="s">
        <v>129</v>
      </c>
      <c r="C98" s="1"/>
      <c r="D98" s="1"/>
      <c r="E98" s="1"/>
      <c r="F98" s="1">
        <v>1421</v>
      </c>
      <c r="G98" s="1"/>
      <c r="H98" s="1"/>
      <c r="I98" s="1">
        <f>F98-E97</f>
        <v>40</v>
      </c>
      <c r="J98" s="1">
        <f>I98*D97</f>
        <v>20000</v>
      </c>
      <c r="K98" s="1"/>
    </row>
    <row r="99" spans="2:11">
      <c r="B99" s="1" t="s">
        <v>134</v>
      </c>
      <c r="C99" s="1" t="s">
        <v>252</v>
      </c>
      <c r="D99" s="1">
        <v>500</v>
      </c>
      <c r="E99" s="1"/>
      <c r="F99" s="1"/>
      <c r="G99" s="1">
        <v>1435</v>
      </c>
      <c r="H99" s="1"/>
      <c r="I99" s="1"/>
      <c r="J99" s="1"/>
      <c r="K99" s="1" t="s">
        <v>13</v>
      </c>
    </row>
    <row r="100" spans="2:11">
      <c r="B100" s="1" t="s">
        <v>136</v>
      </c>
      <c r="C100" s="1"/>
      <c r="D100" s="1"/>
      <c r="E100" s="1">
        <v>1402</v>
      </c>
      <c r="F100" s="1"/>
      <c r="G100" s="1"/>
      <c r="H100" s="1"/>
      <c r="I100" s="1">
        <f>G99-E100</f>
        <v>33</v>
      </c>
      <c r="J100" s="1">
        <f>I100*D99</f>
        <v>16500</v>
      </c>
      <c r="K100" s="1"/>
    </row>
    <row r="101" spans="2:11">
      <c r="B101" s="1"/>
      <c r="C101" s="1"/>
      <c r="D101" s="1"/>
      <c r="E101" s="1"/>
      <c r="F101" s="1"/>
      <c r="G101" s="1"/>
      <c r="H101" s="1"/>
      <c r="I101" s="5">
        <f>SUM(I77:I100)</f>
        <v>207.3</v>
      </c>
      <c r="J101" s="5">
        <f>SUM(J78:J100)</f>
        <v>135849.99999999997</v>
      </c>
      <c r="K101" s="1"/>
    </row>
    <row r="103" spans="2:11">
      <c r="B103" s="5" t="s">
        <v>139</v>
      </c>
      <c r="C103" s="5">
        <v>2017</v>
      </c>
      <c r="D103" s="5"/>
      <c r="E103" s="1"/>
      <c r="F103" s="1"/>
      <c r="G103" s="1"/>
      <c r="H103" s="1"/>
      <c r="I103" s="1"/>
      <c r="J103" s="1"/>
      <c r="K103" s="1"/>
    </row>
    <row r="104" spans="2:11">
      <c r="B104" s="15" t="s">
        <v>0</v>
      </c>
      <c r="C104" s="15" t="s">
        <v>209</v>
      </c>
      <c r="D104" s="15" t="s">
        <v>219</v>
      </c>
      <c r="E104" s="16" t="s">
        <v>210</v>
      </c>
      <c r="F104" s="17" t="s">
        <v>3</v>
      </c>
      <c r="G104" s="18" t="s">
        <v>6</v>
      </c>
      <c r="H104" s="19" t="s">
        <v>7</v>
      </c>
      <c r="I104" s="15" t="s">
        <v>4</v>
      </c>
      <c r="J104" s="15" t="s">
        <v>266</v>
      </c>
      <c r="K104" s="15" t="s">
        <v>9</v>
      </c>
    </row>
    <row r="105" spans="2:11">
      <c r="B105" s="1" t="s">
        <v>137</v>
      </c>
      <c r="C105" s="1" t="s">
        <v>253</v>
      </c>
      <c r="D105" s="1">
        <v>2750</v>
      </c>
      <c r="E105" s="1">
        <v>290</v>
      </c>
      <c r="F105" s="1"/>
      <c r="G105" s="1">
        <v>295</v>
      </c>
      <c r="H105" s="1"/>
      <c r="I105" s="1">
        <f>G105-E105</f>
        <v>5</v>
      </c>
      <c r="J105" s="1">
        <f>I105*D105</f>
        <v>13750</v>
      </c>
      <c r="K105" s="1"/>
    </row>
    <row r="106" spans="2:11">
      <c r="B106" s="1" t="s">
        <v>254</v>
      </c>
      <c r="C106" s="1" t="s">
        <v>249</v>
      </c>
      <c r="D106" s="1">
        <v>350</v>
      </c>
      <c r="E106" s="1">
        <v>1506</v>
      </c>
      <c r="F106" s="1"/>
      <c r="G106" s="1"/>
      <c r="H106" s="1"/>
      <c r="I106" s="1"/>
      <c r="J106" s="1"/>
      <c r="K106" s="1" t="s">
        <v>13</v>
      </c>
    </row>
    <row r="107" spans="2:11">
      <c r="B107" s="1" t="s">
        <v>158</v>
      </c>
      <c r="C107" s="1"/>
      <c r="D107" s="1"/>
      <c r="E107" s="1"/>
      <c r="F107" s="1">
        <v>1570</v>
      </c>
      <c r="G107" s="1"/>
      <c r="H107" s="1"/>
      <c r="I107" s="1">
        <f>F107-E106</f>
        <v>64</v>
      </c>
      <c r="J107" s="1">
        <f>I107*D106</f>
        <v>22400</v>
      </c>
      <c r="K107" s="1"/>
    </row>
    <row r="108" spans="2:11">
      <c r="B108" s="1" t="s">
        <v>254</v>
      </c>
      <c r="C108" s="1" t="s">
        <v>235</v>
      </c>
      <c r="D108" s="1">
        <v>2400</v>
      </c>
      <c r="E108" s="1"/>
      <c r="F108" s="1"/>
      <c r="G108" s="1">
        <v>339</v>
      </c>
      <c r="H108" s="1"/>
      <c r="I108" s="1"/>
      <c r="J108" s="1"/>
      <c r="K108" s="1" t="s">
        <v>13</v>
      </c>
    </row>
    <row r="109" spans="2:11">
      <c r="B109" s="1" t="s">
        <v>150</v>
      </c>
      <c r="C109" s="1"/>
      <c r="D109" s="1"/>
      <c r="E109" s="1">
        <v>335</v>
      </c>
      <c r="F109" s="1"/>
      <c r="G109" s="1"/>
      <c r="H109" s="1"/>
      <c r="I109" s="1">
        <f>G108-E109</f>
        <v>4</v>
      </c>
      <c r="J109" s="1">
        <f>I109*D108</f>
        <v>9600</v>
      </c>
      <c r="K109" s="1"/>
    </row>
    <row r="110" spans="2:11">
      <c r="B110" s="1" t="s">
        <v>150</v>
      </c>
      <c r="C110" s="1" t="s">
        <v>253</v>
      </c>
      <c r="D110" s="1">
        <v>2750</v>
      </c>
      <c r="E110" s="1">
        <v>294</v>
      </c>
      <c r="F110" s="1"/>
      <c r="G110" s="1"/>
      <c r="H110" s="1"/>
      <c r="I110" s="1"/>
      <c r="J110" s="1"/>
      <c r="K110" s="1"/>
    </row>
    <row r="111" spans="2:11">
      <c r="B111" s="1" t="s">
        <v>151</v>
      </c>
      <c r="C111" s="1"/>
      <c r="D111" s="1"/>
      <c r="E111" s="1"/>
      <c r="F111" s="1">
        <v>300</v>
      </c>
      <c r="G111" s="1"/>
      <c r="H111" s="1"/>
      <c r="I111" s="1">
        <f>F111-E110</f>
        <v>6</v>
      </c>
      <c r="J111" s="1">
        <f>I111*D110</f>
        <v>16500</v>
      </c>
      <c r="K111" s="1"/>
    </row>
    <row r="112" spans="2:11">
      <c r="B112" s="1" t="s">
        <v>150</v>
      </c>
      <c r="C112" s="1" t="s">
        <v>255</v>
      </c>
      <c r="D112" s="1">
        <v>1200</v>
      </c>
      <c r="E112" s="1">
        <v>511</v>
      </c>
      <c r="F112" s="1"/>
      <c r="G112" s="1"/>
      <c r="H112" s="1"/>
      <c r="I112" s="1"/>
      <c r="J112" s="1"/>
      <c r="K112" s="1"/>
    </row>
    <row r="113" spans="2:11">
      <c r="B113" s="1" t="s">
        <v>151</v>
      </c>
      <c r="C113" s="1"/>
      <c r="D113" s="1"/>
      <c r="E113" s="1"/>
      <c r="F113" s="1">
        <v>520</v>
      </c>
      <c r="G113" s="1"/>
      <c r="H113" s="1"/>
      <c r="I113" s="1">
        <f>F113-E112</f>
        <v>9</v>
      </c>
      <c r="J113" s="1">
        <f>D112*I113</f>
        <v>10800</v>
      </c>
      <c r="K113" s="1"/>
    </row>
    <row r="114" spans="2:11">
      <c r="B114" s="1" t="s">
        <v>256</v>
      </c>
      <c r="C114" s="1" t="s">
        <v>257</v>
      </c>
      <c r="D114" s="1">
        <v>5000</v>
      </c>
      <c r="E114" s="1">
        <v>203</v>
      </c>
      <c r="F114" s="1"/>
      <c r="G114" s="1"/>
      <c r="H114" s="1"/>
      <c r="I114" s="1"/>
      <c r="J114" s="1"/>
      <c r="K114" s="1"/>
    </row>
    <row r="115" spans="2:11">
      <c r="B115" s="1" t="s">
        <v>267</v>
      </c>
      <c r="C115" s="1"/>
      <c r="D115" s="1"/>
      <c r="E115" s="1"/>
      <c r="F115" s="1"/>
      <c r="G115" s="1"/>
      <c r="H115" s="1">
        <v>199</v>
      </c>
      <c r="I115" s="1">
        <f>H115-E114</f>
        <v>-4</v>
      </c>
      <c r="J115" s="1">
        <f>I115*D114</f>
        <v>-20000</v>
      </c>
      <c r="K115" s="1"/>
    </row>
    <row r="116" spans="2:11">
      <c r="B116" s="1" t="s">
        <v>256</v>
      </c>
      <c r="C116" s="1" t="s">
        <v>258</v>
      </c>
      <c r="D116" s="1">
        <v>1500</v>
      </c>
      <c r="E116" s="1">
        <v>440</v>
      </c>
      <c r="F116" s="1"/>
      <c r="G116" s="1"/>
      <c r="H116" s="1"/>
      <c r="I116" s="1"/>
      <c r="J116" s="1"/>
      <c r="K116" s="1"/>
    </row>
    <row r="117" spans="2:11">
      <c r="B117" s="1" t="s">
        <v>155</v>
      </c>
      <c r="C117" s="1"/>
      <c r="D117" s="1"/>
      <c r="E117" s="1"/>
      <c r="F117" s="1">
        <v>460</v>
      </c>
      <c r="G117" s="1"/>
      <c r="H117" s="1"/>
      <c r="I117" s="1">
        <f>F117-E116</f>
        <v>20</v>
      </c>
      <c r="J117" s="1">
        <f>I117*D116</f>
        <v>30000</v>
      </c>
      <c r="K117" s="1"/>
    </row>
    <row r="118" spans="2:11">
      <c r="B118" s="1" t="s">
        <v>256</v>
      </c>
      <c r="C118" s="1" t="s">
        <v>229</v>
      </c>
      <c r="D118" s="1">
        <v>500</v>
      </c>
      <c r="E118" s="1"/>
      <c r="F118" s="1"/>
      <c r="G118" s="1">
        <v>974</v>
      </c>
      <c r="H118" s="1"/>
      <c r="I118" s="1"/>
      <c r="J118" s="1"/>
      <c r="K118" s="1" t="s">
        <v>13</v>
      </c>
    </row>
    <row r="119" spans="2:11">
      <c r="B119" s="1" t="s">
        <v>153</v>
      </c>
      <c r="C119" s="1"/>
      <c r="D119" s="1"/>
      <c r="E119" s="1">
        <v>936</v>
      </c>
      <c r="F119" s="1"/>
      <c r="G119" s="1"/>
      <c r="H119" s="1"/>
      <c r="I119" s="1">
        <f>G118-E119</f>
        <v>38</v>
      </c>
      <c r="J119" s="1">
        <f>I119*D118</f>
        <v>19000</v>
      </c>
      <c r="K119" s="1"/>
    </row>
    <row r="120" spans="2:11">
      <c r="B120" s="1" t="s">
        <v>256</v>
      </c>
      <c r="C120" s="1" t="s">
        <v>252</v>
      </c>
      <c r="D120" s="1">
        <v>500</v>
      </c>
      <c r="E120" s="1">
        <v>1440</v>
      </c>
      <c r="F120" s="1"/>
      <c r="G120" s="1"/>
      <c r="H120" s="1"/>
      <c r="I120" s="1"/>
      <c r="J120" s="1"/>
      <c r="K120" s="1" t="s">
        <v>13</v>
      </c>
    </row>
    <row r="121" spans="2:11">
      <c r="B121" s="1" t="s">
        <v>165</v>
      </c>
      <c r="C121" s="1"/>
      <c r="D121" s="1"/>
      <c r="E121" s="1"/>
      <c r="F121" s="1">
        <v>1574</v>
      </c>
      <c r="G121" s="1"/>
      <c r="H121" s="1"/>
      <c r="I121" s="1">
        <f>F121-E120</f>
        <v>134</v>
      </c>
      <c r="J121" s="1">
        <f>I121*D120</f>
        <v>67000</v>
      </c>
      <c r="K121" s="1"/>
    </row>
    <row r="122" spans="2:11">
      <c r="B122" s="1" t="s">
        <v>165</v>
      </c>
      <c r="C122" s="1" t="s">
        <v>252</v>
      </c>
      <c r="D122" s="1">
        <v>500</v>
      </c>
      <c r="E122" s="1">
        <v>1580</v>
      </c>
      <c r="F122" s="1"/>
      <c r="G122" s="1"/>
      <c r="H122" s="1"/>
      <c r="I122" s="1"/>
      <c r="J122" s="1"/>
      <c r="K122" s="1" t="s">
        <v>13</v>
      </c>
    </row>
    <row r="123" spans="2:11">
      <c r="B123" s="1" t="s">
        <v>172</v>
      </c>
      <c r="C123" s="1"/>
      <c r="D123" s="1"/>
      <c r="E123" s="1"/>
      <c r="F123" s="1">
        <v>1620</v>
      </c>
      <c r="G123" s="1"/>
      <c r="H123" s="1"/>
      <c r="I123" s="1">
        <f>F123-E122</f>
        <v>40</v>
      </c>
      <c r="J123" s="1">
        <f>I123*D122</f>
        <v>20000</v>
      </c>
      <c r="K123" s="1"/>
    </row>
    <row r="124" spans="2:11">
      <c r="B124" s="1"/>
      <c r="C124" s="1"/>
      <c r="D124" s="1"/>
      <c r="E124" s="1"/>
      <c r="F124" s="1"/>
      <c r="G124" s="1"/>
      <c r="H124" s="1"/>
      <c r="I124" s="5">
        <f>SUM(I105:I123)</f>
        <v>316</v>
      </c>
      <c r="J124" s="5">
        <f>SUM(J105:J123)</f>
        <v>189050</v>
      </c>
      <c r="K124" s="1"/>
    </row>
    <row r="126" spans="2:11">
      <c r="B126" s="5" t="s">
        <v>175</v>
      </c>
      <c r="C126" s="5">
        <v>2017</v>
      </c>
      <c r="D126" s="5"/>
      <c r="E126" s="1"/>
      <c r="F126" s="1"/>
      <c r="G126" s="1"/>
      <c r="H126" s="1"/>
      <c r="I126" s="1"/>
      <c r="J126" s="1"/>
      <c r="K126" s="1"/>
    </row>
    <row r="127" spans="2:11">
      <c r="B127" s="15" t="s">
        <v>0</v>
      </c>
      <c r="C127" s="15" t="s">
        <v>209</v>
      </c>
      <c r="D127" s="15" t="s">
        <v>219</v>
      </c>
      <c r="E127" s="16" t="s">
        <v>210</v>
      </c>
      <c r="F127" s="17" t="s">
        <v>3</v>
      </c>
      <c r="G127" s="18" t="s">
        <v>6</v>
      </c>
      <c r="H127" s="19" t="s">
        <v>7</v>
      </c>
      <c r="I127" s="15" t="s">
        <v>4</v>
      </c>
      <c r="J127" s="15" t="s">
        <v>266</v>
      </c>
      <c r="K127" s="15" t="s">
        <v>9</v>
      </c>
    </row>
    <row r="128" spans="2:11">
      <c r="B128" s="1" t="s">
        <v>177</v>
      </c>
      <c r="C128" s="1" t="s">
        <v>259</v>
      </c>
      <c r="D128" s="1">
        <v>3000</v>
      </c>
      <c r="E128" s="1">
        <v>310</v>
      </c>
      <c r="F128" s="1"/>
      <c r="G128" s="1"/>
      <c r="H128" s="1"/>
      <c r="I128" s="1"/>
      <c r="J128" s="1"/>
      <c r="K128" s="1" t="s">
        <v>13</v>
      </c>
    </row>
    <row r="129" spans="2:11">
      <c r="B129" s="1" t="s">
        <v>182</v>
      </c>
      <c r="C129" s="1"/>
      <c r="D129" s="1"/>
      <c r="E129" s="1"/>
      <c r="F129" s="1"/>
      <c r="G129" s="1"/>
      <c r="H129" s="1">
        <v>308</v>
      </c>
      <c r="I129" s="1">
        <f>H129-E128</f>
        <v>-2</v>
      </c>
      <c r="J129" s="1">
        <f>I129*D128</f>
        <v>-6000</v>
      </c>
      <c r="K129" s="1"/>
    </row>
    <row r="130" spans="2:11">
      <c r="B130" s="1" t="s">
        <v>177</v>
      </c>
      <c r="C130" s="1" t="s">
        <v>229</v>
      </c>
      <c r="D130" s="1">
        <v>500</v>
      </c>
      <c r="E130" s="1">
        <v>1012</v>
      </c>
      <c r="F130" s="1"/>
      <c r="G130" s="1"/>
      <c r="H130" s="1"/>
      <c r="I130" s="1"/>
      <c r="J130" s="1"/>
      <c r="K130" s="1"/>
    </row>
    <row r="131" spans="2:11">
      <c r="B131" s="1" t="s">
        <v>182</v>
      </c>
      <c r="C131" s="1"/>
      <c r="D131" s="1"/>
      <c r="E131" s="1"/>
      <c r="F131" s="1"/>
      <c r="G131" s="1"/>
      <c r="H131" s="1">
        <v>1000</v>
      </c>
      <c r="I131" s="1">
        <f>H131-E130</f>
        <v>-12</v>
      </c>
      <c r="J131" s="1">
        <f>I131*D130</f>
        <v>-6000</v>
      </c>
      <c r="K131" s="1"/>
    </row>
    <row r="132" spans="2:11">
      <c r="B132" s="1" t="s">
        <v>185</v>
      </c>
      <c r="C132" s="1" t="s">
        <v>260</v>
      </c>
      <c r="D132" s="1">
        <v>1200</v>
      </c>
      <c r="E132" s="1">
        <v>355</v>
      </c>
      <c r="F132" s="1"/>
      <c r="G132" s="1"/>
      <c r="H132" s="1"/>
      <c r="I132" s="1"/>
      <c r="J132" s="1"/>
      <c r="K132" s="1"/>
    </row>
    <row r="133" spans="2:11">
      <c r="B133" s="1" t="s">
        <v>187</v>
      </c>
      <c r="C133" s="1"/>
      <c r="D133" s="1"/>
      <c r="E133" s="1"/>
      <c r="F133" s="1">
        <v>370</v>
      </c>
      <c r="G133" s="1"/>
      <c r="H133" s="1"/>
      <c r="I133" s="1">
        <f>F133-E132</f>
        <v>15</v>
      </c>
      <c r="J133" s="1">
        <f>I133*D132</f>
        <v>18000</v>
      </c>
      <c r="K133" s="1"/>
    </row>
    <row r="134" spans="2:11">
      <c r="B134" s="1" t="s">
        <v>182</v>
      </c>
      <c r="C134" s="1" t="s">
        <v>261</v>
      </c>
      <c r="D134" s="1">
        <v>400</v>
      </c>
      <c r="E134" s="1">
        <v>1755</v>
      </c>
      <c r="F134" s="1"/>
      <c r="G134" s="1"/>
      <c r="H134" s="1"/>
      <c r="I134" s="1"/>
      <c r="J134" s="1"/>
      <c r="K134" s="1"/>
    </row>
    <row r="135" spans="2:11">
      <c r="B135" s="1" t="s">
        <v>187</v>
      </c>
      <c r="C135" s="1"/>
      <c r="D135" s="1"/>
      <c r="E135" s="1"/>
      <c r="F135" s="1">
        <v>1800</v>
      </c>
      <c r="G135" s="1"/>
      <c r="H135" s="1"/>
      <c r="I135" s="1">
        <f>F135-E134</f>
        <v>45</v>
      </c>
      <c r="J135" s="1">
        <f>I135*D134</f>
        <v>18000</v>
      </c>
      <c r="K135" s="1"/>
    </row>
    <row r="136" spans="2:11">
      <c r="B136" s="1" t="s">
        <v>187</v>
      </c>
      <c r="C136" s="1" t="s">
        <v>262</v>
      </c>
      <c r="D136" s="1">
        <v>2000</v>
      </c>
      <c r="E136" s="1">
        <v>382</v>
      </c>
      <c r="F136" s="1"/>
      <c r="G136" s="1"/>
      <c r="H136" s="1"/>
      <c r="I136" s="1"/>
      <c r="J136" s="1"/>
      <c r="K136" s="1"/>
    </row>
    <row r="137" spans="2:11">
      <c r="B137" s="1" t="s">
        <v>188</v>
      </c>
      <c r="C137" s="1"/>
      <c r="D137" s="1"/>
      <c r="E137" s="1"/>
      <c r="F137" s="1">
        <v>400</v>
      </c>
      <c r="G137" s="1"/>
      <c r="H137" s="1"/>
      <c r="I137" s="1">
        <f>F137-E136</f>
        <v>18</v>
      </c>
      <c r="J137" s="1">
        <f>I137*D136</f>
        <v>36000</v>
      </c>
      <c r="K137" s="1"/>
    </row>
    <row r="138" spans="2:11">
      <c r="B138" s="1" t="s">
        <v>187</v>
      </c>
      <c r="C138" s="1" t="s">
        <v>238</v>
      </c>
      <c r="D138" s="1">
        <v>1500</v>
      </c>
      <c r="E138" s="1"/>
      <c r="F138" s="1"/>
      <c r="G138" s="1">
        <v>779</v>
      </c>
      <c r="H138" s="1"/>
      <c r="I138" s="1"/>
      <c r="J138" s="1"/>
      <c r="K138" s="1"/>
    </row>
    <row r="139" spans="2:11">
      <c r="B139" s="1" t="s">
        <v>188</v>
      </c>
      <c r="C139" s="1"/>
      <c r="D139" s="1"/>
      <c r="E139" s="1">
        <v>750</v>
      </c>
      <c r="F139" s="1"/>
      <c r="G139" s="1"/>
      <c r="H139" s="1"/>
      <c r="I139" s="1">
        <f>G138-E139</f>
        <v>29</v>
      </c>
      <c r="J139" s="1">
        <f>I139*D138</f>
        <v>43500</v>
      </c>
      <c r="K139" s="1"/>
    </row>
    <row r="140" spans="2:11">
      <c r="B140" s="1" t="s">
        <v>187</v>
      </c>
      <c r="C140" s="1" t="s">
        <v>252</v>
      </c>
      <c r="D140" s="1">
        <v>500</v>
      </c>
      <c r="E140" s="1"/>
      <c r="F140" s="1"/>
      <c r="G140" s="1">
        <v>1630</v>
      </c>
      <c r="H140" s="1"/>
      <c r="I140" s="1"/>
      <c r="J140" s="1"/>
      <c r="K140" s="1"/>
    </row>
    <row r="141" spans="2:11">
      <c r="B141" s="1" t="s">
        <v>188</v>
      </c>
      <c r="C141" s="1"/>
      <c r="D141" s="1"/>
      <c r="E141" s="1">
        <v>1615</v>
      </c>
      <c r="F141" s="1"/>
      <c r="G141" s="1"/>
      <c r="H141" s="1"/>
      <c r="I141" s="1">
        <f>G140-E141</f>
        <v>15</v>
      </c>
      <c r="J141" s="1">
        <f>I141*D140</f>
        <v>7500</v>
      </c>
      <c r="K141" s="1"/>
    </row>
    <row r="142" spans="2:11">
      <c r="B142" s="1" t="s">
        <v>188</v>
      </c>
      <c r="C142" s="1" t="s">
        <v>230</v>
      </c>
      <c r="D142" s="1">
        <v>2000</v>
      </c>
      <c r="E142" s="1">
        <v>617</v>
      </c>
      <c r="F142" s="1">
        <v>625</v>
      </c>
      <c r="G142" s="1"/>
      <c r="H142" s="1"/>
      <c r="I142" s="1">
        <f>F142-E142</f>
        <v>8</v>
      </c>
      <c r="J142" s="1">
        <f>I142*D142</f>
        <v>16000</v>
      </c>
      <c r="K142" s="1"/>
    </row>
    <row r="143" spans="2:11">
      <c r="B143" s="1" t="s">
        <v>189</v>
      </c>
      <c r="C143" s="1" t="s">
        <v>238</v>
      </c>
      <c r="D143" s="1">
        <v>1500</v>
      </c>
      <c r="E143" s="1">
        <v>805</v>
      </c>
      <c r="F143" s="1"/>
      <c r="G143" s="1">
        <v>816</v>
      </c>
      <c r="H143" s="1"/>
      <c r="I143" s="1">
        <f>G143-E143</f>
        <v>11</v>
      </c>
      <c r="J143" s="1">
        <f>I143*D143</f>
        <v>16500</v>
      </c>
      <c r="K143" s="1"/>
    </row>
    <row r="144" spans="2:11">
      <c r="B144" s="1" t="s">
        <v>189</v>
      </c>
      <c r="C144" s="1" t="s">
        <v>261</v>
      </c>
      <c r="D144" s="1">
        <v>400</v>
      </c>
      <c r="E144" s="1">
        <v>1819</v>
      </c>
      <c r="F144" s="1"/>
      <c r="G144" s="1"/>
      <c r="H144" s="1">
        <v>1826</v>
      </c>
      <c r="I144" s="1">
        <f>E144-H144</f>
        <v>-7</v>
      </c>
      <c r="J144" s="1">
        <f>I144*D144</f>
        <v>-2800</v>
      </c>
      <c r="K144" s="1"/>
    </row>
    <row r="145" spans="2:11">
      <c r="B145" s="1" t="s">
        <v>190</v>
      </c>
      <c r="C145" s="1" t="s">
        <v>263</v>
      </c>
      <c r="D145" s="1">
        <v>2000</v>
      </c>
      <c r="E145" s="1"/>
      <c r="F145" s="1"/>
      <c r="G145" s="1">
        <v>471</v>
      </c>
      <c r="H145" s="1">
        <v>474</v>
      </c>
      <c r="I145" s="1">
        <f>G145-H145</f>
        <v>-3</v>
      </c>
      <c r="J145" s="1">
        <f>I145*D145</f>
        <v>-6000</v>
      </c>
      <c r="K145" s="1"/>
    </row>
    <row r="146" spans="2:11">
      <c r="B146" s="1" t="s">
        <v>190</v>
      </c>
      <c r="C146" s="1" t="s">
        <v>230</v>
      </c>
      <c r="D146" s="1">
        <v>2000</v>
      </c>
      <c r="E146" s="1">
        <v>612</v>
      </c>
      <c r="F146" s="1">
        <v>619</v>
      </c>
      <c r="G146" s="1"/>
      <c r="H146" s="1"/>
      <c r="I146" s="1">
        <f>F146-E146</f>
        <v>7</v>
      </c>
      <c r="J146" s="1">
        <f>I146*D146</f>
        <v>14000</v>
      </c>
      <c r="K146" s="1"/>
    </row>
    <row r="147" spans="2:11">
      <c r="B147" s="1" t="s">
        <v>197</v>
      </c>
      <c r="C147" s="1" t="s">
        <v>264</v>
      </c>
      <c r="D147" s="1">
        <v>1500</v>
      </c>
      <c r="E147" s="1">
        <v>423</v>
      </c>
      <c r="F147" s="1"/>
      <c r="G147" s="1"/>
      <c r="H147" s="1"/>
      <c r="I147" s="1"/>
      <c r="J147" s="1"/>
      <c r="K147" s="1" t="s">
        <v>13</v>
      </c>
    </row>
    <row r="148" spans="2:11">
      <c r="B148" s="1" t="s">
        <v>201</v>
      </c>
      <c r="C148" s="1"/>
      <c r="D148" s="1"/>
      <c r="E148" s="1"/>
      <c r="F148" s="1">
        <v>434</v>
      </c>
      <c r="G148" s="1"/>
      <c r="H148" s="1"/>
      <c r="I148" s="1">
        <f>F148-E147</f>
        <v>11</v>
      </c>
      <c r="J148" s="1">
        <f>I148*D147</f>
        <v>16500</v>
      </c>
      <c r="K148" s="1"/>
    </row>
    <row r="149" spans="2:11">
      <c r="B149" s="1" t="s">
        <v>199</v>
      </c>
      <c r="C149" s="1" t="s">
        <v>252</v>
      </c>
      <c r="D149" s="1">
        <v>500</v>
      </c>
      <c r="E149" s="1"/>
      <c r="F149" s="1"/>
      <c r="G149" s="1">
        <v>1578</v>
      </c>
      <c r="H149" s="1"/>
      <c r="I149" s="1"/>
      <c r="J149" s="1"/>
      <c r="K149" s="1"/>
    </row>
    <row r="150" spans="2:11">
      <c r="B150" s="1" t="s">
        <v>202</v>
      </c>
      <c r="C150" s="1"/>
      <c r="D150" s="1"/>
      <c r="E150" s="1">
        <v>1565</v>
      </c>
      <c r="F150" s="1"/>
      <c r="G150" s="1"/>
      <c r="H150" s="1"/>
      <c r="I150" s="1">
        <f>G149-E150</f>
        <v>13</v>
      </c>
      <c r="J150" s="1">
        <f>I150*D149</f>
        <v>6500</v>
      </c>
      <c r="K150" s="1"/>
    </row>
    <row r="151" spans="2:11">
      <c r="B151" s="1" t="s">
        <v>204</v>
      </c>
      <c r="C151" s="1" t="s">
        <v>249</v>
      </c>
      <c r="D151" s="1">
        <v>350</v>
      </c>
      <c r="E151" s="1">
        <v>1712</v>
      </c>
      <c r="F151" s="1"/>
      <c r="G151" s="1">
        <v>1725</v>
      </c>
      <c r="H151" s="1"/>
      <c r="I151" s="1">
        <f>G151-E151</f>
        <v>13</v>
      </c>
      <c r="J151" s="1">
        <f>I151*D151</f>
        <v>4550</v>
      </c>
      <c r="K151" s="1"/>
    </row>
    <row r="152" spans="2:11">
      <c r="B152" s="1" t="s">
        <v>205</v>
      </c>
      <c r="C152" s="1" t="s">
        <v>265</v>
      </c>
      <c r="D152" s="1">
        <v>600</v>
      </c>
      <c r="E152" s="1"/>
      <c r="F152" s="1"/>
      <c r="G152" s="1">
        <v>1235</v>
      </c>
      <c r="H152" s="1"/>
      <c r="I152" s="1"/>
      <c r="J152" s="1"/>
      <c r="K152" s="1" t="s">
        <v>13</v>
      </c>
    </row>
    <row r="153" spans="2:11">
      <c r="B153" s="1" t="s">
        <v>206</v>
      </c>
      <c r="C153" s="1"/>
      <c r="D153" s="1"/>
      <c r="E153" s="1">
        <v>1210</v>
      </c>
      <c r="F153" s="1"/>
      <c r="G153" s="1"/>
      <c r="H153" s="1"/>
      <c r="I153" s="1">
        <f>G152-E153</f>
        <v>25</v>
      </c>
      <c r="J153" s="1">
        <f>I153*D152</f>
        <v>15000</v>
      </c>
      <c r="K153" s="1"/>
    </row>
    <row r="154" spans="2:11">
      <c r="B154" s="1" t="s">
        <v>206</v>
      </c>
      <c r="C154" s="128" t="s">
        <v>230</v>
      </c>
      <c r="D154" s="1">
        <v>2000</v>
      </c>
      <c r="E154" s="1"/>
      <c r="F154" s="1"/>
      <c r="G154" s="1">
        <v>638</v>
      </c>
      <c r="H154" s="1"/>
      <c r="I154" s="1"/>
      <c r="J154" s="1"/>
      <c r="K154" s="13" t="s">
        <v>13</v>
      </c>
    </row>
    <row r="155" spans="2:11">
      <c r="B155" s="1" t="s">
        <v>272</v>
      </c>
      <c r="C155" s="129"/>
      <c r="D155" s="1"/>
      <c r="E155" s="1">
        <v>629</v>
      </c>
      <c r="F155" s="1"/>
      <c r="G155" s="1"/>
      <c r="H155" s="1"/>
      <c r="I155" s="1">
        <f>G154-E155</f>
        <v>9</v>
      </c>
      <c r="J155" s="1">
        <f>I155*D154</f>
        <v>18000</v>
      </c>
      <c r="K155" s="1"/>
    </row>
    <row r="156" spans="2:11">
      <c r="B156" s="1" t="s">
        <v>206</v>
      </c>
      <c r="C156" s="1" t="s">
        <v>264</v>
      </c>
      <c r="D156" s="1">
        <v>1500</v>
      </c>
      <c r="E156" s="1"/>
      <c r="F156" s="1"/>
      <c r="G156" s="1">
        <v>433</v>
      </c>
      <c r="H156" s="1">
        <v>440</v>
      </c>
      <c r="I156" s="1">
        <f>G156-H156</f>
        <v>-7</v>
      </c>
      <c r="J156" s="1">
        <f>I156*D156</f>
        <v>-10500</v>
      </c>
      <c r="K156" s="1" t="s">
        <v>13</v>
      </c>
    </row>
    <row r="157" spans="2:11">
      <c r="B157" s="1" t="s">
        <v>268</v>
      </c>
      <c r="C157" s="1" t="s">
        <v>238</v>
      </c>
      <c r="D157" s="1">
        <v>1500</v>
      </c>
      <c r="E157" s="1">
        <v>797.7</v>
      </c>
      <c r="F157" s="1"/>
      <c r="G157" s="1"/>
      <c r="H157" s="1">
        <v>794.55</v>
      </c>
      <c r="I157" s="1">
        <f>H157-E157</f>
        <v>-3.1500000000000909</v>
      </c>
      <c r="J157" s="1">
        <f>I157*D157</f>
        <v>-4725.0000000001364</v>
      </c>
      <c r="K157" s="1"/>
    </row>
    <row r="158" spans="2:11">
      <c r="B158" s="1" t="s">
        <v>268</v>
      </c>
      <c r="C158" s="128" t="s">
        <v>271</v>
      </c>
      <c r="D158" s="1">
        <v>1500</v>
      </c>
      <c r="E158" s="1"/>
      <c r="F158" s="1"/>
      <c r="G158" s="1">
        <v>613</v>
      </c>
      <c r="H158" s="1"/>
      <c r="I158" s="1"/>
      <c r="J158" s="1"/>
      <c r="K158" s="1" t="s">
        <v>273</v>
      </c>
    </row>
    <row r="159" spans="2:11">
      <c r="B159" s="1" t="s">
        <v>272</v>
      </c>
      <c r="C159" s="129"/>
      <c r="D159" s="1"/>
      <c r="E159" s="1">
        <v>606.5</v>
      </c>
      <c r="F159" s="1"/>
      <c r="G159" s="1"/>
      <c r="H159" s="1"/>
      <c r="I159" s="1">
        <f>G158-E159</f>
        <v>6.5</v>
      </c>
      <c r="J159" s="1">
        <f>I159*D158</f>
        <v>9750</v>
      </c>
      <c r="K159" s="1"/>
    </row>
    <row r="160" spans="2:11">
      <c r="B160" s="1" t="s">
        <v>272</v>
      </c>
      <c r="C160" s="1" t="s">
        <v>274</v>
      </c>
      <c r="D160" s="1">
        <v>800</v>
      </c>
      <c r="E160" s="1">
        <v>768</v>
      </c>
      <c r="F160" s="1">
        <v>781.65</v>
      </c>
      <c r="G160" s="1"/>
      <c r="H160" s="1"/>
      <c r="I160" s="1">
        <f>F160-E160</f>
        <v>13.649999999999977</v>
      </c>
      <c r="J160" s="1">
        <f>I160*D160</f>
        <v>10919.999999999982</v>
      </c>
      <c r="K160" s="1"/>
    </row>
    <row r="161" spans="2:11">
      <c r="B161" s="1" t="s">
        <v>272</v>
      </c>
      <c r="C161" s="1" t="s">
        <v>257</v>
      </c>
      <c r="D161" s="1">
        <v>5000</v>
      </c>
      <c r="E161" s="1">
        <v>180</v>
      </c>
      <c r="F161" s="1"/>
      <c r="G161" s="1">
        <v>184</v>
      </c>
      <c r="H161" s="1"/>
      <c r="I161" s="1">
        <f>G161-E161</f>
        <v>4</v>
      </c>
      <c r="J161" s="1">
        <f>I161*D161</f>
        <v>20000</v>
      </c>
      <c r="K161" s="1"/>
    </row>
    <row r="162" spans="2:11">
      <c r="B162" s="1" t="s">
        <v>278</v>
      </c>
      <c r="C162" s="1" t="s">
        <v>285</v>
      </c>
      <c r="D162" s="1">
        <v>5000</v>
      </c>
      <c r="E162" s="1"/>
      <c r="F162" s="1"/>
      <c r="G162" s="1">
        <v>184</v>
      </c>
      <c r="H162" s="1"/>
      <c r="I162" s="1"/>
      <c r="J162" s="1"/>
      <c r="K162" s="1" t="s">
        <v>13</v>
      </c>
    </row>
    <row r="163" spans="2:11">
      <c r="B163" s="1" t="s">
        <v>284</v>
      </c>
      <c r="C163" s="1"/>
      <c r="D163" s="1"/>
      <c r="E163" s="1">
        <v>181.75</v>
      </c>
      <c r="F163" s="1"/>
      <c r="G163" s="1"/>
      <c r="H163" s="1"/>
      <c r="I163" s="1">
        <f>G162-E163</f>
        <v>2.25</v>
      </c>
      <c r="J163" s="1">
        <f>I163*D162</f>
        <v>11250</v>
      </c>
      <c r="K163" s="1"/>
    </row>
    <row r="164" spans="2:11">
      <c r="B164" s="1" t="s">
        <v>272</v>
      </c>
      <c r="C164" s="1" t="s">
        <v>275</v>
      </c>
      <c r="D164" s="1">
        <v>700</v>
      </c>
      <c r="E164" s="1"/>
      <c r="F164" s="1"/>
      <c r="G164" s="1">
        <v>857</v>
      </c>
      <c r="H164" s="1"/>
      <c r="I164" s="1"/>
      <c r="J164" s="1"/>
      <c r="K164" s="1" t="s">
        <v>13</v>
      </c>
    </row>
    <row r="165" spans="2:11">
      <c r="B165" s="1" t="s">
        <v>284</v>
      </c>
      <c r="C165" s="1"/>
      <c r="D165" s="1"/>
      <c r="E165" s="1">
        <v>845.7</v>
      </c>
      <c r="F165" s="1"/>
      <c r="G165" s="1"/>
      <c r="H165" s="1"/>
      <c r="I165" s="1">
        <f>G164-E165</f>
        <v>11.299999999999955</v>
      </c>
      <c r="J165" s="1">
        <f>I165*D164</f>
        <v>7909.9999999999682</v>
      </c>
      <c r="K165" s="1"/>
    </row>
    <row r="166" spans="2:11">
      <c r="B166" s="1" t="s">
        <v>272</v>
      </c>
      <c r="C166" s="1" t="s">
        <v>276</v>
      </c>
      <c r="D166" s="1">
        <v>2500</v>
      </c>
      <c r="E166" s="1"/>
      <c r="F166" s="1"/>
      <c r="G166" s="1">
        <v>210</v>
      </c>
      <c r="H166" s="1"/>
      <c r="I166" s="1"/>
      <c r="J166" s="1"/>
      <c r="K166" s="1" t="s">
        <v>13</v>
      </c>
    </row>
    <row r="167" spans="2:11">
      <c r="B167" s="1" t="s">
        <v>284</v>
      </c>
      <c r="C167" s="1"/>
      <c r="D167" s="1"/>
      <c r="E167" s="1"/>
      <c r="F167" s="1"/>
      <c r="G167" s="1"/>
      <c r="H167" s="1">
        <v>215</v>
      </c>
      <c r="I167" s="1">
        <f>G166-H167</f>
        <v>-5</v>
      </c>
      <c r="J167" s="1">
        <f>I167*D166</f>
        <v>-12500</v>
      </c>
      <c r="K167" s="1"/>
    </row>
    <row r="168" spans="2:11">
      <c r="B168" s="1" t="s">
        <v>278</v>
      </c>
      <c r="C168" s="1" t="s">
        <v>283</v>
      </c>
      <c r="D168" s="1">
        <v>3500</v>
      </c>
      <c r="E168" s="1"/>
      <c r="F168" s="1"/>
      <c r="G168" s="1">
        <v>307</v>
      </c>
      <c r="H168" s="1"/>
      <c r="I168" s="1"/>
      <c r="J168" s="1"/>
      <c r="K168" s="1" t="s">
        <v>13</v>
      </c>
    </row>
    <row r="169" spans="2:11">
      <c r="B169" s="1" t="s">
        <v>284</v>
      </c>
      <c r="C169" s="1"/>
      <c r="D169" s="1"/>
      <c r="E169" s="1">
        <v>304.8</v>
      </c>
      <c r="F169" s="1"/>
      <c r="G169" s="1"/>
      <c r="H169" s="1"/>
      <c r="I169" s="1">
        <f>G168-E169</f>
        <v>2.1999999999999886</v>
      </c>
      <c r="J169" s="1">
        <f>I169*D168</f>
        <v>7699.99999999996</v>
      </c>
      <c r="K169" s="1"/>
    </row>
    <row r="170" spans="2:11">
      <c r="B170" s="1" t="s">
        <v>284</v>
      </c>
      <c r="C170" s="1" t="s">
        <v>286</v>
      </c>
      <c r="D170" s="1">
        <v>1100</v>
      </c>
      <c r="E170" s="1">
        <v>693.75</v>
      </c>
      <c r="F170" s="1"/>
      <c r="G170" s="1"/>
      <c r="H170" s="1">
        <v>688</v>
      </c>
      <c r="I170" s="1">
        <f>H170-E170</f>
        <v>-5.75</v>
      </c>
      <c r="J170" s="1">
        <f>I170*D170</f>
        <v>-6325</v>
      </c>
      <c r="K170" s="1"/>
    </row>
    <row r="171" spans="2:11">
      <c r="B171" s="1"/>
      <c r="C171" s="1"/>
      <c r="D171" s="1"/>
      <c r="E171" s="1"/>
      <c r="F171" s="1"/>
      <c r="G171" s="1"/>
      <c r="H171" s="1"/>
      <c r="I171" s="5">
        <f>SUM(I128:I170)</f>
        <v>213.99999999999983</v>
      </c>
      <c r="J171" s="5">
        <f>SUM(J129:J170)</f>
        <v>242729.99999999977</v>
      </c>
      <c r="K171" s="1"/>
    </row>
    <row r="174" spans="2:11">
      <c r="B174" s="5" t="s">
        <v>288</v>
      </c>
      <c r="C174" s="5">
        <v>2017</v>
      </c>
      <c r="D174" s="5"/>
      <c r="E174" s="1"/>
      <c r="F174" s="1"/>
      <c r="G174" s="1"/>
      <c r="H174" s="1"/>
      <c r="I174" s="1"/>
      <c r="J174" s="1"/>
      <c r="K174" s="1"/>
    </row>
    <row r="175" spans="2:11">
      <c r="B175" s="15" t="s">
        <v>0</v>
      </c>
      <c r="C175" s="15" t="s">
        <v>209</v>
      </c>
      <c r="D175" s="15" t="s">
        <v>219</v>
      </c>
      <c r="E175" s="16" t="s">
        <v>210</v>
      </c>
      <c r="F175" s="17" t="s">
        <v>3</v>
      </c>
      <c r="G175" s="18" t="s">
        <v>6</v>
      </c>
      <c r="H175" s="19" t="s">
        <v>7</v>
      </c>
      <c r="I175" s="15" t="s">
        <v>4</v>
      </c>
      <c r="J175" s="15" t="s">
        <v>266</v>
      </c>
      <c r="K175" s="15" t="s">
        <v>9</v>
      </c>
    </row>
    <row r="176" spans="2:11">
      <c r="B176" s="1" t="s">
        <v>289</v>
      </c>
      <c r="C176" s="1" t="s">
        <v>290</v>
      </c>
      <c r="D176" s="1">
        <v>3500</v>
      </c>
      <c r="E176" s="1">
        <v>309.5</v>
      </c>
      <c r="F176" s="1"/>
      <c r="G176" s="1">
        <v>312</v>
      </c>
      <c r="H176" s="1"/>
      <c r="I176" s="1">
        <f>G176-E176</f>
        <v>2.5</v>
      </c>
      <c r="J176" s="1">
        <f>I176*D176</f>
        <v>8750</v>
      </c>
      <c r="K176" s="1"/>
    </row>
    <row r="177" spans="2:11">
      <c r="B177" s="1"/>
      <c r="C177" s="1" t="s">
        <v>230</v>
      </c>
      <c r="D177" s="1">
        <v>2000</v>
      </c>
      <c r="E177" s="1">
        <v>646.70000000000005</v>
      </c>
      <c r="F177" s="1"/>
      <c r="G177" s="1"/>
      <c r="H177" s="1">
        <v>644</v>
      </c>
      <c r="I177" s="1">
        <f>H177-E177</f>
        <v>-2.7000000000000455</v>
      </c>
      <c r="J177" s="1">
        <f>I177*D177</f>
        <v>-5400.0000000000909</v>
      </c>
      <c r="K177" s="1"/>
    </row>
    <row r="178" spans="2:11">
      <c r="B178" s="1"/>
      <c r="C178" s="108" t="s">
        <v>238</v>
      </c>
      <c r="D178" s="1">
        <v>1500</v>
      </c>
      <c r="E178" s="1"/>
      <c r="F178" s="1"/>
      <c r="G178" s="1">
        <v>829</v>
      </c>
      <c r="H178" s="1">
        <v>855</v>
      </c>
      <c r="I178" s="1">
        <f>G178-H178</f>
        <v>-26</v>
      </c>
      <c r="J178" s="1">
        <f>I178*D178</f>
        <v>-39000</v>
      </c>
      <c r="K178" s="1"/>
    </row>
    <row r="179" spans="2:11">
      <c r="B179" s="1"/>
      <c r="C179" s="108"/>
      <c r="D179" s="1"/>
      <c r="E179" s="1">
        <v>833</v>
      </c>
      <c r="F179" s="1"/>
      <c r="G179" s="1">
        <v>843</v>
      </c>
      <c r="H179" s="1"/>
      <c r="I179" s="1">
        <f>G179-E179</f>
        <v>10</v>
      </c>
      <c r="J179" s="1">
        <f>I179*D178</f>
        <v>15000</v>
      </c>
      <c r="K179" s="1"/>
    </row>
    <row r="180" spans="2:11">
      <c r="B180" s="1"/>
      <c r="C180" s="108"/>
      <c r="D180" s="1"/>
      <c r="E180" s="1"/>
      <c r="F180" s="1"/>
      <c r="G180" s="1">
        <v>843</v>
      </c>
      <c r="H180" s="1">
        <v>857</v>
      </c>
      <c r="I180" s="1">
        <f>G180-H180</f>
        <v>-14</v>
      </c>
      <c r="J180" s="1">
        <f>I180*D178</f>
        <v>-21000</v>
      </c>
      <c r="K180" s="1"/>
    </row>
    <row r="181" spans="2:11">
      <c r="B181" s="1"/>
      <c r="C181" s="108"/>
      <c r="D181" s="1"/>
      <c r="E181" s="1"/>
      <c r="F181" s="1"/>
      <c r="G181" s="1">
        <v>853</v>
      </c>
      <c r="H181" s="1"/>
      <c r="I181" s="1"/>
      <c r="J181" s="1">
        <f>I181*D178</f>
        <v>0</v>
      </c>
      <c r="K181" s="1" t="s">
        <v>13</v>
      </c>
    </row>
    <row r="182" spans="2:11">
      <c r="B182" s="1"/>
      <c r="C182" s="1" t="s">
        <v>244</v>
      </c>
      <c r="D182" s="1">
        <v>800</v>
      </c>
      <c r="E182" s="1">
        <v>746</v>
      </c>
      <c r="F182" s="1">
        <v>758</v>
      </c>
      <c r="G182" s="1"/>
      <c r="H182" s="1"/>
      <c r="I182" s="1">
        <f>F182-E182</f>
        <v>12</v>
      </c>
      <c r="J182" s="1">
        <f>I182*D182</f>
        <v>9600</v>
      </c>
      <c r="K182" s="1"/>
    </row>
    <row r="183" spans="2:11">
      <c r="B183" s="1" t="s">
        <v>295</v>
      </c>
      <c r="C183" s="1" t="s">
        <v>238</v>
      </c>
      <c r="D183" s="1"/>
      <c r="E183" s="1">
        <v>858</v>
      </c>
      <c r="F183" s="1"/>
      <c r="G183" s="1"/>
      <c r="H183" s="1"/>
      <c r="I183" s="1">
        <f>G181-E183</f>
        <v>-5</v>
      </c>
      <c r="J183" s="1">
        <f>I183*D178</f>
        <v>-7500</v>
      </c>
      <c r="K183" s="1"/>
    </row>
    <row r="184" spans="2:11">
      <c r="B184" s="1"/>
      <c r="C184" s="1" t="s">
        <v>230</v>
      </c>
      <c r="D184" s="1">
        <v>2000</v>
      </c>
      <c r="E184" s="1">
        <v>649.5</v>
      </c>
      <c r="F184" s="1"/>
      <c r="G184" s="1">
        <v>652.5</v>
      </c>
      <c r="H184" s="1"/>
      <c r="I184" s="1">
        <f>G184-E184</f>
        <v>3</v>
      </c>
      <c r="J184" s="1">
        <f>I184*D184</f>
        <v>6000</v>
      </c>
      <c r="K184" s="1"/>
    </row>
    <row r="185" spans="2:11">
      <c r="B185" s="1"/>
      <c r="C185" s="1" t="s">
        <v>249</v>
      </c>
      <c r="D185" s="1">
        <v>350</v>
      </c>
      <c r="E185" s="1">
        <v>1741</v>
      </c>
      <c r="F185" s="1"/>
      <c r="G185" s="1">
        <v>1760</v>
      </c>
      <c r="H185" s="1"/>
      <c r="I185" s="1">
        <f>G185-E185</f>
        <v>19</v>
      </c>
      <c r="J185" s="1">
        <f>I185*350</f>
        <v>6650</v>
      </c>
      <c r="K185" s="1"/>
    </row>
    <row r="186" spans="2:11">
      <c r="B186" s="1"/>
      <c r="C186" s="1" t="s">
        <v>296</v>
      </c>
      <c r="D186" s="1">
        <v>2000</v>
      </c>
      <c r="E186" s="1"/>
      <c r="F186" s="1"/>
      <c r="G186" s="1">
        <v>516.15</v>
      </c>
      <c r="H186" s="1">
        <v>520</v>
      </c>
      <c r="I186" s="1">
        <f>G186-H186</f>
        <v>-3.8500000000000227</v>
      </c>
      <c r="J186" s="1">
        <f>I186*D186</f>
        <v>-7700.0000000000455</v>
      </c>
      <c r="K186" s="1"/>
    </row>
    <row r="187" spans="2:11">
      <c r="B187" s="1"/>
      <c r="C187" s="1" t="s">
        <v>249</v>
      </c>
      <c r="D187" s="1">
        <v>350</v>
      </c>
      <c r="E187" s="1"/>
      <c r="F187" s="1"/>
      <c r="G187" s="1">
        <v>1755</v>
      </c>
      <c r="H187" s="1">
        <v>1764</v>
      </c>
      <c r="I187" s="1">
        <f>G187-H187</f>
        <v>-9</v>
      </c>
      <c r="J187" s="1">
        <f>I187*D187</f>
        <v>-3150</v>
      </c>
      <c r="K187" s="1"/>
    </row>
    <row r="188" spans="2:11">
      <c r="B188" s="1"/>
      <c r="C188" s="13" t="s">
        <v>244</v>
      </c>
      <c r="D188" s="1">
        <v>800</v>
      </c>
      <c r="E188" s="1">
        <v>759.75</v>
      </c>
      <c r="F188" s="1"/>
      <c r="G188" s="1"/>
      <c r="H188" s="1"/>
      <c r="I188" s="1"/>
      <c r="J188" s="1"/>
      <c r="K188" s="13" t="s">
        <v>13</v>
      </c>
    </row>
    <row r="189" spans="2:11">
      <c r="B189" s="1" t="s">
        <v>301</v>
      </c>
      <c r="C189" s="5"/>
      <c r="D189" s="1"/>
      <c r="E189" s="1"/>
      <c r="F189" s="1"/>
      <c r="G189" s="1"/>
      <c r="H189" s="1">
        <v>735</v>
      </c>
      <c r="I189" s="1">
        <f>H189-E188</f>
        <v>-24.75</v>
      </c>
      <c r="J189" s="1">
        <f>I189*D188</f>
        <v>-19800</v>
      </c>
      <c r="K189" s="5"/>
    </row>
    <row r="190" spans="2:11">
      <c r="B190" s="1" t="s">
        <v>297</v>
      </c>
      <c r="C190" s="8" t="s">
        <v>263</v>
      </c>
      <c r="D190" s="8">
        <v>2000</v>
      </c>
      <c r="E190" s="1">
        <v>494</v>
      </c>
      <c r="F190" s="1">
        <v>497</v>
      </c>
      <c r="G190" s="1"/>
      <c r="H190" s="1"/>
      <c r="I190" s="1">
        <f>F190-E190</f>
        <v>3</v>
      </c>
      <c r="J190" s="1">
        <f>I190*D190</f>
        <v>6000</v>
      </c>
      <c r="K190" s="1"/>
    </row>
    <row r="191" spans="2:11">
      <c r="B191" s="1"/>
      <c r="C191" s="8" t="s">
        <v>230</v>
      </c>
      <c r="D191" s="8">
        <v>2000</v>
      </c>
      <c r="E191" s="1">
        <v>655.9</v>
      </c>
      <c r="F191" s="1"/>
      <c r="G191" s="1"/>
      <c r="H191" s="1">
        <v>654</v>
      </c>
      <c r="I191" s="1">
        <f>H191-E191</f>
        <v>-1.8999999999999773</v>
      </c>
      <c r="J191" s="1">
        <f>I191*D191</f>
        <v>-3799.9999999999545</v>
      </c>
      <c r="K191" s="1"/>
    </row>
    <row r="192" spans="2:11">
      <c r="B192" s="1"/>
      <c r="C192" s="13" t="s">
        <v>244</v>
      </c>
      <c r="D192" s="8">
        <v>800</v>
      </c>
      <c r="E192" s="1">
        <v>747.7</v>
      </c>
      <c r="F192" s="1"/>
      <c r="G192" s="1"/>
      <c r="H192" s="1"/>
      <c r="I192" s="1"/>
      <c r="J192" s="1"/>
      <c r="K192" s="13" t="s">
        <v>13</v>
      </c>
    </row>
    <row r="193" spans="2:11">
      <c r="B193" s="1" t="s">
        <v>301</v>
      </c>
      <c r="C193" s="24"/>
      <c r="D193" s="8"/>
      <c r="E193" s="1"/>
      <c r="F193" s="1">
        <v>758</v>
      </c>
      <c r="G193" s="1"/>
      <c r="H193" s="1"/>
      <c r="I193" s="1">
        <f>F193-E192</f>
        <v>10.299999999999955</v>
      </c>
      <c r="J193" s="1">
        <f>I193*D192</f>
        <v>8239.9999999999636</v>
      </c>
      <c r="K193" s="5"/>
    </row>
    <row r="194" spans="2:11">
      <c r="B194" s="1" t="s">
        <v>297</v>
      </c>
      <c r="C194" s="99" t="s">
        <v>296</v>
      </c>
      <c r="D194" s="8">
        <v>2000</v>
      </c>
      <c r="E194" s="1"/>
      <c r="F194" s="1"/>
      <c r="G194" s="1">
        <v>523</v>
      </c>
      <c r="H194" s="1"/>
      <c r="I194" s="1"/>
      <c r="J194" s="1"/>
      <c r="K194" s="1" t="s">
        <v>13</v>
      </c>
    </row>
    <row r="195" spans="2:11">
      <c r="B195" s="1" t="s">
        <v>298</v>
      </c>
      <c r="C195" s="100"/>
      <c r="D195" s="8"/>
      <c r="E195" s="1">
        <v>521</v>
      </c>
      <c r="F195" s="1"/>
      <c r="G195" s="1"/>
      <c r="H195" s="1"/>
      <c r="I195" s="1">
        <f>G194-E195</f>
        <v>2</v>
      </c>
      <c r="J195" s="1">
        <f>I195*D194</f>
        <v>4000</v>
      </c>
      <c r="K195" s="1"/>
    </row>
    <row r="196" spans="2:11">
      <c r="B196" s="1"/>
      <c r="C196" s="1" t="s">
        <v>249</v>
      </c>
      <c r="D196" s="8">
        <v>350</v>
      </c>
      <c r="E196" s="1"/>
      <c r="F196" s="1"/>
      <c r="G196" s="1">
        <v>1773</v>
      </c>
      <c r="H196" s="1">
        <v>1785</v>
      </c>
      <c r="I196" s="1">
        <f>G196-H196</f>
        <v>-12</v>
      </c>
      <c r="J196" s="1">
        <f>I196*D196</f>
        <v>-4200</v>
      </c>
      <c r="K196" s="1"/>
    </row>
    <row r="197" spans="2:11">
      <c r="B197" s="1" t="s">
        <v>301</v>
      </c>
      <c r="C197" s="1" t="s">
        <v>296</v>
      </c>
      <c r="D197" s="8">
        <v>2000</v>
      </c>
      <c r="E197" s="1">
        <v>531.65</v>
      </c>
      <c r="F197" s="1">
        <v>535</v>
      </c>
      <c r="G197" s="1"/>
      <c r="H197" s="1"/>
      <c r="I197" s="1">
        <f>F197-E197</f>
        <v>3.3500000000000227</v>
      </c>
      <c r="J197" s="1">
        <f>I197*D197</f>
        <v>6700.0000000000455</v>
      </c>
      <c r="K197" s="1"/>
    </row>
    <row r="198" spans="2:11">
      <c r="B198" s="1"/>
      <c r="C198" s="1"/>
      <c r="D198" s="8"/>
      <c r="E198" s="1">
        <v>538</v>
      </c>
      <c r="F198" s="1"/>
      <c r="G198" s="1"/>
      <c r="H198" s="1"/>
      <c r="I198" s="1"/>
      <c r="J198" s="1"/>
      <c r="K198" s="1" t="s">
        <v>13</v>
      </c>
    </row>
    <row r="199" spans="2:11">
      <c r="B199" s="1" t="s">
        <v>303</v>
      </c>
      <c r="C199" s="1" t="s">
        <v>296</v>
      </c>
      <c r="D199" s="8">
        <v>2000</v>
      </c>
      <c r="E199" s="1"/>
      <c r="F199" s="1">
        <v>543</v>
      </c>
      <c r="G199" s="1"/>
      <c r="H199" s="1"/>
      <c r="I199" s="1">
        <f>F199-E198</f>
        <v>5</v>
      </c>
      <c r="J199" s="1">
        <f>I199*D197</f>
        <v>10000</v>
      </c>
      <c r="K199" s="1"/>
    </row>
    <row r="200" spans="2:11">
      <c r="B200" s="1"/>
      <c r="C200" s="1"/>
      <c r="D200" s="8"/>
      <c r="E200" s="1">
        <v>537</v>
      </c>
      <c r="F200" s="1">
        <v>539</v>
      </c>
      <c r="G200" s="1"/>
      <c r="H200" s="1"/>
      <c r="I200" s="1">
        <v>2</v>
      </c>
      <c r="J200" s="1">
        <f>I200*D197</f>
        <v>4000</v>
      </c>
      <c r="K200" s="1"/>
    </row>
    <row r="201" spans="2:11">
      <c r="B201" s="1"/>
      <c r="C201" s="1"/>
      <c r="D201" s="8"/>
      <c r="E201" s="1">
        <v>536.70000000000005</v>
      </c>
      <c r="F201" s="1">
        <v>538.35</v>
      </c>
      <c r="G201" s="1"/>
      <c r="H201" s="1"/>
      <c r="I201" s="1">
        <f>F201-E201</f>
        <v>1.6499999999999773</v>
      </c>
      <c r="J201" s="1">
        <f>I201*D197</f>
        <v>3299.9999999999545</v>
      </c>
      <c r="K201" s="1"/>
    </row>
    <row r="202" spans="2:11">
      <c r="B202" s="1"/>
      <c r="C202" s="1"/>
      <c r="D202" s="8"/>
      <c r="E202" s="1">
        <v>536.9</v>
      </c>
      <c r="F202" s="1">
        <v>538.29999999999995</v>
      </c>
      <c r="G202" s="1"/>
      <c r="H202" s="1"/>
      <c r="I202" s="1">
        <f>F202-E202</f>
        <v>1.3999999999999773</v>
      </c>
      <c r="J202" s="1">
        <f>I202*D197</f>
        <v>2799.9999999999545</v>
      </c>
      <c r="K202" s="1"/>
    </row>
    <row r="203" spans="2:11">
      <c r="B203" s="1"/>
      <c r="C203" s="13" t="s">
        <v>296</v>
      </c>
      <c r="D203" s="14">
        <v>2000</v>
      </c>
      <c r="E203" s="13">
        <v>539</v>
      </c>
      <c r="F203" s="13"/>
      <c r="G203" s="13"/>
      <c r="H203" s="13"/>
      <c r="I203" s="13"/>
      <c r="J203" s="13"/>
      <c r="K203" s="13" t="s">
        <v>13</v>
      </c>
    </row>
    <row r="204" spans="2:11">
      <c r="B204" s="1" t="s">
        <v>305</v>
      </c>
      <c r="C204" s="13"/>
      <c r="D204" s="14"/>
      <c r="E204" s="13"/>
      <c r="F204" s="13"/>
      <c r="G204" s="13"/>
      <c r="H204" s="13">
        <v>536</v>
      </c>
      <c r="I204" s="13">
        <f>H204-E203</f>
        <v>-3</v>
      </c>
      <c r="J204" s="13">
        <f>I204*D203</f>
        <v>-6000</v>
      </c>
      <c r="K204" s="13"/>
    </row>
    <row r="205" spans="2:11">
      <c r="B205" s="1"/>
      <c r="C205" s="13"/>
      <c r="D205" s="14"/>
      <c r="E205" s="13">
        <v>533</v>
      </c>
      <c r="F205" s="13">
        <v>534.5</v>
      </c>
      <c r="G205" s="13"/>
      <c r="H205" s="13"/>
      <c r="I205" s="13">
        <f>F205-E205</f>
        <v>1.5</v>
      </c>
      <c r="J205" s="13">
        <f>I205*D203</f>
        <v>3000</v>
      </c>
      <c r="K205" s="13"/>
    </row>
    <row r="206" spans="2:11">
      <c r="B206" s="1"/>
      <c r="C206" s="13" t="s">
        <v>302</v>
      </c>
      <c r="D206" s="14">
        <v>1000</v>
      </c>
      <c r="E206" s="13">
        <v>851</v>
      </c>
      <c r="F206" s="13"/>
      <c r="G206" s="13"/>
      <c r="H206" s="13"/>
      <c r="I206" s="13"/>
      <c r="J206" s="13"/>
      <c r="K206" s="13" t="s">
        <v>13</v>
      </c>
    </row>
    <row r="207" spans="2:11">
      <c r="B207" s="1" t="s">
        <v>305</v>
      </c>
      <c r="C207" s="13"/>
      <c r="D207" s="14"/>
      <c r="E207" s="13"/>
      <c r="F207" s="13">
        <v>855</v>
      </c>
      <c r="G207" s="13"/>
      <c r="H207" s="13"/>
      <c r="I207" s="13">
        <f>F207-E206</f>
        <v>4</v>
      </c>
      <c r="J207" s="13">
        <f>I207*D206</f>
        <v>4000</v>
      </c>
      <c r="K207" s="13"/>
    </row>
    <row r="208" spans="2:11">
      <c r="B208" s="1" t="s">
        <v>305</v>
      </c>
      <c r="C208" s="13" t="s">
        <v>230</v>
      </c>
      <c r="D208" s="14">
        <v>2000</v>
      </c>
      <c r="E208" s="13">
        <v>660.5</v>
      </c>
      <c r="F208" s="13">
        <v>662</v>
      </c>
      <c r="G208" s="13"/>
      <c r="H208" s="13"/>
      <c r="I208" s="13">
        <f>F208-E208</f>
        <v>1.5</v>
      </c>
      <c r="J208" s="13">
        <f>I208*D208</f>
        <v>3000</v>
      </c>
      <c r="K208" s="13"/>
    </row>
    <row r="209" spans="2:11">
      <c r="B209" s="1"/>
      <c r="C209" s="13"/>
      <c r="D209" s="14"/>
      <c r="E209" s="13">
        <v>660.5</v>
      </c>
      <c r="F209" s="13">
        <v>663</v>
      </c>
      <c r="G209" s="13"/>
      <c r="H209" s="13"/>
      <c r="I209" s="13">
        <f>F209-E209</f>
        <v>2.5</v>
      </c>
      <c r="J209" s="13">
        <f>I209*D208</f>
        <v>5000</v>
      </c>
      <c r="K209" s="13"/>
    </row>
    <row r="210" spans="2:11">
      <c r="B210" s="1" t="s">
        <v>305</v>
      </c>
      <c r="C210" s="1" t="s">
        <v>249</v>
      </c>
      <c r="D210" s="14">
        <v>350</v>
      </c>
      <c r="E210" s="13">
        <v>1843</v>
      </c>
      <c r="F210" s="13"/>
      <c r="G210" s="13">
        <v>1863</v>
      </c>
      <c r="H210" s="13"/>
      <c r="I210" s="13">
        <f>G210-E210</f>
        <v>20</v>
      </c>
      <c r="J210" s="13">
        <f>I210*D210</f>
        <v>7000</v>
      </c>
      <c r="K210" s="1" t="s">
        <v>13</v>
      </c>
    </row>
    <row r="211" spans="2:11">
      <c r="B211" s="1" t="s">
        <v>306</v>
      </c>
      <c r="C211" s="1" t="s">
        <v>296</v>
      </c>
      <c r="D211" s="14">
        <v>2000</v>
      </c>
      <c r="E211" s="13">
        <v>540.70000000000005</v>
      </c>
      <c r="F211" s="13">
        <v>543</v>
      </c>
      <c r="G211" s="13"/>
      <c r="H211" s="13"/>
      <c r="I211" s="13">
        <f>F211-E211</f>
        <v>2.2999999999999545</v>
      </c>
      <c r="J211" s="13">
        <f>I211*D211</f>
        <v>4599.9999999999091</v>
      </c>
      <c r="K211" s="1"/>
    </row>
    <row r="212" spans="2:11">
      <c r="B212" s="1"/>
      <c r="C212" s="1" t="s">
        <v>302</v>
      </c>
      <c r="D212" s="14">
        <v>1000</v>
      </c>
      <c r="E212" s="13">
        <v>856</v>
      </c>
      <c r="F212" s="13">
        <v>858</v>
      </c>
      <c r="G212" s="13"/>
      <c r="H212" s="13"/>
      <c r="I212" s="13">
        <v>2</v>
      </c>
      <c r="J212" s="13">
        <f>I212*D212</f>
        <v>2000</v>
      </c>
      <c r="K212" s="1"/>
    </row>
    <row r="213" spans="2:11">
      <c r="B213" s="1"/>
      <c r="C213" s="1" t="s">
        <v>230</v>
      </c>
      <c r="D213" s="14">
        <v>2000</v>
      </c>
      <c r="E213" s="13">
        <v>686.8</v>
      </c>
      <c r="F213" s="13">
        <v>689</v>
      </c>
      <c r="G213" s="13"/>
      <c r="H213" s="13"/>
      <c r="I213" s="13">
        <f>F213-E213</f>
        <v>2.2000000000000455</v>
      </c>
      <c r="J213" s="13">
        <f>I213*D213</f>
        <v>4400.0000000000909</v>
      </c>
      <c r="K213" s="1"/>
    </row>
    <row r="214" spans="2:11">
      <c r="B214" s="13" t="s">
        <v>306</v>
      </c>
      <c r="C214" s="13" t="s">
        <v>261</v>
      </c>
      <c r="D214" s="14">
        <v>400</v>
      </c>
      <c r="E214" s="13">
        <v>1847</v>
      </c>
      <c r="F214" s="13"/>
      <c r="G214" s="13"/>
      <c r="H214" s="13"/>
      <c r="I214" s="13"/>
      <c r="J214" s="13"/>
      <c r="K214" s="13" t="s">
        <v>13</v>
      </c>
    </row>
    <row r="215" spans="2:11">
      <c r="B215" s="13" t="s">
        <v>307</v>
      </c>
      <c r="C215" s="13"/>
      <c r="D215" s="14"/>
      <c r="E215" s="13"/>
      <c r="F215" s="13">
        <v>1863</v>
      </c>
      <c r="G215" s="13"/>
      <c r="H215" s="13"/>
      <c r="I215" s="13">
        <f>F215-E214</f>
        <v>16</v>
      </c>
      <c r="J215" s="13">
        <f>I215*D214</f>
        <v>6400</v>
      </c>
      <c r="K215" s="13"/>
    </row>
    <row r="216" spans="2:11">
      <c r="B216" s="13" t="s">
        <v>307</v>
      </c>
      <c r="C216" s="13" t="s">
        <v>252</v>
      </c>
      <c r="D216" s="14">
        <v>1000</v>
      </c>
      <c r="E216" s="13">
        <v>841</v>
      </c>
      <c r="F216" s="13">
        <v>848</v>
      </c>
      <c r="G216" s="13"/>
      <c r="H216" s="13"/>
      <c r="I216" s="13">
        <f>F216-E216</f>
        <v>7</v>
      </c>
      <c r="J216" s="13">
        <f>I216*D216</f>
        <v>7000</v>
      </c>
      <c r="K216" s="5"/>
    </row>
    <row r="217" spans="2:11">
      <c r="B217" s="13" t="s">
        <v>307</v>
      </c>
      <c r="C217" s="13" t="s">
        <v>252</v>
      </c>
      <c r="D217" s="14">
        <v>1000</v>
      </c>
      <c r="E217" s="13">
        <v>853</v>
      </c>
      <c r="F217" s="13"/>
      <c r="G217" s="13">
        <v>857</v>
      </c>
      <c r="H217" s="13"/>
      <c r="I217" s="13">
        <f>G217-E217</f>
        <v>4</v>
      </c>
      <c r="J217" s="13">
        <f>I217*D217</f>
        <v>4000</v>
      </c>
      <c r="K217" s="5"/>
    </row>
    <row r="218" spans="2:11">
      <c r="B218" s="13" t="s">
        <v>307</v>
      </c>
      <c r="C218" s="13" t="s">
        <v>259</v>
      </c>
      <c r="D218" s="14">
        <v>3000</v>
      </c>
      <c r="E218" s="13">
        <v>276.8</v>
      </c>
      <c r="F218" s="13"/>
      <c r="G218" s="5"/>
      <c r="H218" s="5"/>
      <c r="I218" s="5"/>
      <c r="J218" s="5"/>
      <c r="K218" s="13" t="s">
        <v>13</v>
      </c>
    </row>
    <row r="219" spans="2:11">
      <c r="B219" s="13" t="s">
        <v>311</v>
      </c>
      <c r="C219" s="5"/>
      <c r="D219" s="25"/>
      <c r="E219" s="5"/>
      <c r="F219" s="5"/>
      <c r="G219" s="5"/>
      <c r="H219" s="13">
        <v>274</v>
      </c>
      <c r="I219" s="13">
        <f>H219-E218</f>
        <v>-2.8000000000000114</v>
      </c>
      <c r="J219" s="13">
        <f>I219*D218</f>
        <v>-8400.0000000000346</v>
      </c>
      <c r="K219" s="5"/>
    </row>
    <row r="220" spans="2:11">
      <c r="B220" s="13" t="s">
        <v>308</v>
      </c>
      <c r="C220" s="1" t="s">
        <v>302</v>
      </c>
      <c r="D220" s="14">
        <v>1000</v>
      </c>
      <c r="E220" s="13">
        <v>837.5</v>
      </c>
      <c r="F220" s="13"/>
      <c r="G220" s="13">
        <v>838</v>
      </c>
      <c r="H220" s="13"/>
      <c r="I220" s="13">
        <f>G220-E220</f>
        <v>0.5</v>
      </c>
      <c r="J220" s="13">
        <f t="shared" ref="J220:J241" si="0">I220*D220</f>
        <v>500</v>
      </c>
      <c r="K220" s="5"/>
    </row>
    <row r="221" spans="2:11">
      <c r="B221" s="5"/>
      <c r="C221" s="1" t="s">
        <v>230</v>
      </c>
      <c r="D221" s="14">
        <v>2000</v>
      </c>
      <c r="E221" s="13">
        <v>676.5</v>
      </c>
      <c r="F221" s="13">
        <v>678.5</v>
      </c>
      <c r="G221" s="13"/>
      <c r="H221" s="13"/>
      <c r="I221" s="13">
        <f>2</f>
        <v>2</v>
      </c>
      <c r="J221" s="13">
        <f t="shared" si="0"/>
        <v>4000</v>
      </c>
      <c r="K221" s="5"/>
    </row>
    <row r="222" spans="2:11">
      <c r="B222" s="13" t="s">
        <v>311</v>
      </c>
      <c r="C222" s="1" t="s">
        <v>312</v>
      </c>
      <c r="D222" s="14">
        <v>800</v>
      </c>
      <c r="E222" s="13">
        <v>512.5</v>
      </c>
      <c r="F222" s="13">
        <v>515</v>
      </c>
      <c r="G222" s="13"/>
      <c r="H222" s="13"/>
      <c r="I222" s="13">
        <f t="shared" ref="I222:I227" si="1">F222-E222</f>
        <v>2.5</v>
      </c>
      <c r="J222" s="13">
        <f t="shared" si="0"/>
        <v>2000</v>
      </c>
      <c r="K222" s="5"/>
    </row>
    <row r="223" spans="2:11">
      <c r="B223" s="13"/>
      <c r="C223" s="1" t="s">
        <v>313</v>
      </c>
      <c r="D223" s="14">
        <v>1100</v>
      </c>
      <c r="E223" s="13">
        <v>648</v>
      </c>
      <c r="F223" s="13">
        <v>651</v>
      </c>
      <c r="G223" s="13"/>
      <c r="H223" s="13"/>
      <c r="I223" s="13">
        <f t="shared" si="1"/>
        <v>3</v>
      </c>
      <c r="J223" s="13">
        <f t="shared" si="0"/>
        <v>3300</v>
      </c>
      <c r="K223" s="5"/>
    </row>
    <row r="224" spans="2:11">
      <c r="B224" s="13" t="s">
        <v>314</v>
      </c>
      <c r="C224" s="1" t="s">
        <v>312</v>
      </c>
      <c r="D224" s="14">
        <v>800</v>
      </c>
      <c r="E224" s="13">
        <v>519</v>
      </c>
      <c r="F224" s="13">
        <v>523</v>
      </c>
      <c r="G224" s="13"/>
      <c r="H224" s="13"/>
      <c r="I224" s="13">
        <f t="shared" si="1"/>
        <v>4</v>
      </c>
      <c r="J224" s="13">
        <f t="shared" si="0"/>
        <v>3200</v>
      </c>
      <c r="K224" s="5"/>
    </row>
    <row r="225" spans="2:11">
      <c r="B225" s="13"/>
      <c r="C225" s="1" t="s">
        <v>313</v>
      </c>
      <c r="D225" s="14">
        <v>1100</v>
      </c>
      <c r="E225" s="13">
        <v>657</v>
      </c>
      <c r="F225" s="13">
        <v>660</v>
      </c>
      <c r="G225" s="13"/>
      <c r="H225" s="13"/>
      <c r="I225" s="13">
        <f t="shared" si="1"/>
        <v>3</v>
      </c>
      <c r="J225" s="13">
        <f t="shared" si="0"/>
        <v>3300</v>
      </c>
      <c r="K225" s="5"/>
    </row>
    <row r="226" spans="2:11">
      <c r="B226" s="13" t="s">
        <v>315</v>
      </c>
      <c r="C226" s="1" t="s">
        <v>230</v>
      </c>
      <c r="D226" s="14">
        <v>2000</v>
      </c>
      <c r="E226" s="13">
        <v>677</v>
      </c>
      <c r="F226" s="13">
        <v>683</v>
      </c>
      <c r="G226" s="13"/>
      <c r="H226" s="13"/>
      <c r="I226" s="13">
        <f t="shared" si="1"/>
        <v>6</v>
      </c>
      <c r="J226" s="13">
        <f t="shared" si="0"/>
        <v>12000</v>
      </c>
      <c r="K226" s="5"/>
    </row>
    <row r="227" spans="2:11">
      <c r="B227" s="13" t="s">
        <v>317</v>
      </c>
      <c r="C227" s="1" t="s">
        <v>230</v>
      </c>
      <c r="D227" s="14">
        <v>2000</v>
      </c>
      <c r="E227" s="13">
        <v>683</v>
      </c>
      <c r="F227" s="13">
        <v>691</v>
      </c>
      <c r="G227" s="13"/>
      <c r="H227" s="13"/>
      <c r="I227" s="13">
        <f t="shared" si="1"/>
        <v>8</v>
      </c>
      <c r="J227" s="13">
        <f t="shared" si="0"/>
        <v>16000</v>
      </c>
      <c r="K227" s="5"/>
    </row>
    <row r="228" spans="2:11">
      <c r="B228" s="1" t="s">
        <v>319</v>
      </c>
      <c r="C228" s="1" t="s">
        <v>230</v>
      </c>
      <c r="D228" s="14">
        <v>2000</v>
      </c>
      <c r="E228" s="13">
        <v>672</v>
      </c>
      <c r="F228" s="13"/>
      <c r="G228" s="13">
        <v>680</v>
      </c>
      <c r="H228" s="13"/>
      <c r="I228" s="13">
        <f>G228-E228</f>
        <v>8</v>
      </c>
      <c r="J228" s="13">
        <f t="shared" si="0"/>
        <v>16000</v>
      </c>
      <c r="K228" s="5"/>
    </row>
    <row r="229" spans="2:11">
      <c r="B229" s="1" t="s">
        <v>319</v>
      </c>
      <c r="C229" s="1" t="s">
        <v>252</v>
      </c>
      <c r="D229" s="14">
        <v>1000</v>
      </c>
      <c r="E229" s="13">
        <v>827</v>
      </c>
      <c r="F229" s="13"/>
      <c r="G229" s="13">
        <v>836</v>
      </c>
      <c r="H229" s="13"/>
      <c r="I229" s="13">
        <f>G229-E229</f>
        <v>9</v>
      </c>
      <c r="J229" s="13">
        <f t="shared" si="0"/>
        <v>9000</v>
      </c>
      <c r="K229" s="5"/>
    </row>
    <row r="230" spans="2:11">
      <c r="B230" s="1" t="s">
        <v>319</v>
      </c>
      <c r="C230" s="1" t="s">
        <v>252</v>
      </c>
      <c r="D230" s="14">
        <v>1000</v>
      </c>
      <c r="E230" s="13">
        <v>821</v>
      </c>
      <c r="F230" s="13"/>
      <c r="G230" s="13">
        <v>825</v>
      </c>
      <c r="H230" s="13"/>
      <c r="I230" s="13">
        <f>G230-E230</f>
        <v>4</v>
      </c>
      <c r="J230" s="13">
        <f t="shared" si="0"/>
        <v>4000</v>
      </c>
      <c r="K230" s="5"/>
    </row>
    <row r="231" spans="2:11">
      <c r="B231" s="1" t="s">
        <v>323</v>
      </c>
      <c r="C231" s="1" t="s">
        <v>296</v>
      </c>
      <c r="D231" s="14">
        <v>2000</v>
      </c>
      <c r="E231" s="13">
        <v>505</v>
      </c>
      <c r="F231" s="13"/>
      <c r="G231" s="13">
        <v>511</v>
      </c>
      <c r="H231" s="13"/>
      <c r="I231" s="13">
        <f>G231-E231</f>
        <v>6</v>
      </c>
      <c r="J231" s="13">
        <f t="shared" si="0"/>
        <v>12000</v>
      </c>
      <c r="K231" s="5"/>
    </row>
    <row r="232" spans="2:11">
      <c r="B232" s="1" t="s">
        <v>323</v>
      </c>
      <c r="C232" s="1" t="s">
        <v>230</v>
      </c>
      <c r="D232" s="14">
        <v>2000</v>
      </c>
      <c r="E232" s="13">
        <v>632</v>
      </c>
      <c r="F232" s="13"/>
      <c r="G232" s="13">
        <v>645</v>
      </c>
      <c r="H232" s="13"/>
      <c r="I232" s="13">
        <f>G232-E232</f>
        <v>13</v>
      </c>
      <c r="J232" s="13">
        <f t="shared" si="0"/>
        <v>26000</v>
      </c>
      <c r="K232" s="5"/>
    </row>
    <row r="233" spans="2:11">
      <c r="B233" s="1" t="s">
        <v>324</v>
      </c>
      <c r="C233" s="1" t="s">
        <v>325</v>
      </c>
      <c r="D233" s="14">
        <v>1500</v>
      </c>
      <c r="E233" s="13">
        <v>538</v>
      </c>
      <c r="F233" s="13">
        <v>549</v>
      </c>
      <c r="G233" s="13"/>
      <c r="H233" s="13"/>
      <c r="I233" s="13">
        <f t="shared" ref="I233:I241" si="2">F233-E233</f>
        <v>11</v>
      </c>
      <c r="J233" s="13">
        <f t="shared" si="0"/>
        <v>16500</v>
      </c>
      <c r="K233" s="5"/>
    </row>
    <row r="234" spans="2:11">
      <c r="B234" s="1" t="s">
        <v>326</v>
      </c>
      <c r="C234" s="1" t="s">
        <v>230</v>
      </c>
      <c r="D234" s="14">
        <v>2000</v>
      </c>
      <c r="E234" s="13">
        <v>649</v>
      </c>
      <c r="F234" s="13">
        <v>652</v>
      </c>
      <c r="G234" s="13"/>
      <c r="H234" s="13"/>
      <c r="I234" s="13">
        <f t="shared" si="2"/>
        <v>3</v>
      </c>
      <c r="J234" s="13">
        <f t="shared" si="0"/>
        <v>6000</v>
      </c>
      <c r="K234" s="5"/>
    </row>
    <row r="235" spans="2:11">
      <c r="B235" s="1" t="s">
        <v>326</v>
      </c>
      <c r="C235" s="1" t="s">
        <v>244</v>
      </c>
      <c r="D235" s="14">
        <v>800</v>
      </c>
      <c r="E235" s="13">
        <v>703.5</v>
      </c>
      <c r="F235" s="13">
        <v>708</v>
      </c>
      <c r="G235" s="13"/>
      <c r="H235" s="13"/>
      <c r="I235" s="13">
        <f t="shared" si="2"/>
        <v>4.5</v>
      </c>
      <c r="J235" s="13">
        <f t="shared" si="0"/>
        <v>3600</v>
      </c>
      <c r="K235" s="5"/>
    </row>
    <row r="236" spans="2:11">
      <c r="B236" s="1" t="s">
        <v>326</v>
      </c>
      <c r="C236" s="1" t="s">
        <v>252</v>
      </c>
      <c r="D236" s="14">
        <v>1000</v>
      </c>
      <c r="E236" s="13">
        <v>810</v>
      </c>
      <c r="F236" s="13">
        <v>815</v>
      </c>
      <c r="G236" s="13"/>
      <c r="H236" s="13"/>
      <c r="I236" s="13">
        <f t="shared" si="2"/>
        <v>5</v>
      </c>
      <c r="J236" s="13">
        <f t="shared" si="0"/>
        <v>5000</v>
      </c>
      <c r="K236" s="5"/>
    </row>
    <row r="237" spans="2:11">
      <c r="B237" s="1" t="s">
        <v>326</v>
      </c>
      <c r="C237" s="1" t="s">
        <v>252</v>
      </c>
      <c r="D237" s="14">
        <v>1000</v>
      </c>
      <c r="E237" s="13">
        <v>804</v>
      </c>
      <c r="F237" s="13">
        <v>811</v>
      </c>
      <c r="G237" s="13"/>
      <c r="H237" s="13"/>
      <c r="I237" s="13">
        <f t="shared" si="2"/>
        <v>7</v>
      </c>
      <c r="J237" s="13">
        <f t="shared" si="0"/>
        <v>7000</v>
      </c>
      <c r="K237" s="5"/>
    </row>
    <row r="238" spans="2:11">
      <c r="B238" s="1" t="s">
        <v>327</v>
      </c>
      <c r="C238" s="1" t="s">
        <v>261</v>
      </c>
      <c r="D238" s="14">
        <v>400</v>
      </c>
      <c r="E238" s="13">
        <v>1621</v>
      </c>
      <c r="F238" s="13">
        <v>1656</v>
      </c>
      <c r="G238" s="13"/>
      <c r="H238" s="13"/>
      <c r="I238" s="13">
        <f t="shared" si="2"/>
        <v>35</v>
      </c>
      <c r="J238" s="13">
        <f t="shared" si="0"/>
        <v>14000</v>
      </c>
      <c r="K238" s="5"/>
    </row>
    <row r="239" spans="2:11">
      <c r="B239" s="1" t="s">
        <v>327</v>
      </c>
      <c r="C239" s="1" t="s">
        <v>325</v>
      </c>
      <c r="D239" s="14">
        <v>1500</v>
      </c>
      <c r="E239" s="13">
        <v>524</v>
      </c>
      <c r="F239" s="13">
        <v>533</v>
      </c>
      <c r="G239" s="13"/>
      <c r="H239" s="13"/>
      <c r="I239" s="13">
        <f t="shared" si="2"/>
        <v>9</v>
      </c>
      <c r="J239" s="13">
        <f t="shared" si="0"/>
        <v>13500</v>
      </c>
      <c r="K239" s="5"/>
    </row>
    <row r="240" spans="2:11">
      <c r="B240" s="1" t="s">
        <v>329</v>
      </c>
      <c r="C240" s="1" t="s">
        <v>261</v>
      </c>
      <c r="D240" s="14">
        <v>400</v>
      </c>
      <c r="E240" s="13">
        <v>1668</v>
      </c>
      <c r="F240" s="13">
        <v>1679</v>
      </c>
      <c r="G240" s="13"/>
      <c r="H240" s="13"/>
      <c r="I240" s="13">
        <f t="shared" si="2"/>
        <v>11</v>
      </c>
      <c r="J240" s="13">
        <f t="shared" si="0"/>
        <v>4400</v>
      </c>
      <c r="K240" s="5"/>
    </row>
    <row r="241" spans="2:11">
      <c r="B241" s="1" t="s">
        <v>329</v>
      </c>
      <c r="C241" s="1" t="s">
        <v>325</v>
      </c>
      <c r="D241" s="14">
        <v>1500</v>
      </c>
      <c r="E241" s="13">
        <v>557</v>
      </c>
      <c r="F241" s="13">
        <v>560</v>
      </c>
      <c r="G241" s="13"/>
      <c r="H241" s="13"/>
      <c r="I241" s="13">
        <f t="shared" si="2"/>
        <v>3</v>
      </c>
      <c r="J241" s="13">
        <f t="shared" si="0"/>
        <v>4500</v>
      </c>
      <c r="K241" s="5"/>
    </row>
    <row r="242" spans="2:11">
      <c r="B242" s="1"/>
      <c r="C242" s="1"/>
      <c r="D242" s="1"/>
      <c r="E242" s="1"/>
      <c r="F242" s="1"/>
      <c r="G242" s="1"/>
      <c r="H242" s="1"/>
      <c r="I242" s="1"/>
      <c r="J242" s="5">
        <f>SUM(J176:J241)</f>
        <v>201289.9999999998</v>
      </c>
      <c r="K242" s="1"/>
    </row>
    <row r="245" spans="2:11">
      <c r="B245" s="5" t="s">
        <v>334</v>
      </c>
      <c r="C245" s="5">
        <v>2017</v>
      </c>
      <c r="D245" s="5"/>
      <c r="E245" s="1"/>
      <c r="F245" s="1"/>
      <c r="G245" s="1"/>
      <c r="H245" s="1"/>
      <c r="I245" s="1"/>
      <c r="J245" s="1"/>
      <c r="K245" s="1"/>
    </row>
    <row r="246" spans="2:11">
      <c r="B246" s="15" t="s">
        <v>0</v>
      </c>
      <c r="C246" s="15" t="s">
        <v>209</v>
      </c>
      <c r="D246" s="15" t="s">
        <v>219</v>
      </c>
      <c r="E246" s="16" t="s">
        <v>210</v>
      </c>
      <c r="F246" s="17" t="s">
        <v>3</v>
      </c>
      <c r="G246" s="18" t="s">
        <v>6</v>
      </c>
      <c r="H246" s="19" t="s">
        <v>7</v>
      </c>
      <c r="I246" s="15" t="s">
        <v>4</v>
      </c>
      <c r="J246" s="15" t="s">
        <v>266</v>
      </c>
      <c r="K246" s="15" t="s">
        <v>9</v>
      </c>
    </row>
    <row r="247" spans="2:11">
      <c r="B247" s="1" t="s">
        <v>335</v>
      </c>
      <c r="C247" s="1" t="s">
        <v>325</v>
      </c>
      <c r="D247" s="1">
        <v>1500</v>
      </c>
      <c r="E247" s="1">
        <v>555</v>
      </c>
      <c r="F247" s="1">
        <v>559.5</v>
      </c>
      <c r="G247" s="1"/>
      <c r="H247" s="1"/>
      <c r="I247" s="1">
        <f>F247-E247</f>
        <v>4.5</v>
      </c>
      <c r="J247" s="1">
        <f>I247*D247</f>
        <v>6750</v>
      </c>
      <c r="K247" s="1"/>
    </row>
    <row r="248" spans="2:11">
      <c r="B248" s="1"/>
      <c r="C248" s="1" t="s">
        <v>252</v>
      </c>
      <c r="D248" s="1">
        <v>1000</v>
      </c>
      <c r="E248" s="1">
        <v>798</v>
      </c>
      <c r="F248" s="1">
        <v>803</v>
      </c>
      <c r="G248" s="1"/>
      <c r="H248" s="1"/>
      <c r="I248" s="1">
        <f>F248-E248</f>
        <v>5</v>
      </c>
      <c r="J248" s="1">
        <f>I248*D248</f>
        <v>5000</v>
      </c>
      <c r="K248" s="1"/>
    </row>
    <row r="249" spans="2:11">
      <c r="B249" s="1"/>
      <c r="C249" s="1" t="s">
        <v>230</v>
      </c>
      <c r="D249" s="1">
        <v>2000</v>
      </c>
      <c r="E249" s="1">
        <v>662</v>
      </c>
      <c r="F249" s="1"/>
      <c r="G249" s="1">
        <v>667.15</v>
      </c>
      <c r="H249" s="1"/>
      <c r="I249" s="1">
        <f>G249-E249</f>
        <v>5.1499999999999773</v>
      </c>
      <c r="J249" s="1">
        <f>I249*D249</f>
        <v>10299.999999999955</v>
      </c>
      <c r="K249" s="1"/>
    </row>
    <row r="250" spans="2:11">
      <c r="B250" s="1" t="s">
        <v>336</v>
      </c>
      <c r="C250" s="1" t="s">
        <v>252</v>
      </c>
      <c r="D250" s="1">
        <v>1000</v>
      </c>
      <c r="E250" s="1">
        <v>807.15</v>
      </c>
      <c r="F250" s="1">
        <v>812</v>
      </c>
      <c r="G250" s="1"/>
      <c r="H250" s="1"/>
      <c r="I250" s="1">
        <f>F250-E250</f>
        <v>4.8500000000000227</v>
      </c>
      <c r="J250" s="1">
        <f>I250*D250</f>
        <v>4850.0000000000227</v>
      </c>
      <c r="K250" s="1"/>
    </row>
    <row r="251" spans="2:11">
      <c r="B251" s="1"/>
      <c r="C251" s="1" t="s">
        <v>252</v>
      </c>
      <c r="D251" s="1">
        <v>1000</v>
      </c>
      <c r="E251" s="1">
        <v>815</v>
      </c>
      <c r="F251" s="1">
        <v>819</v>
      </c>
      <c r="G251" s="1"/>
      <c r="H251" s="1"/>
      <c r="I251" s="1">
        <f>F251-E251</f>
        <v>4</v>
      </c>
      <c r="J251" s="1">
        <f>I251*D251</f>
        <v>4000</v>
      </c>
      <c r="K251" s="1"/>
    </row>
    <row r="252" spans="2:11">
      <c r="B252" s="1" t="s">
        <v>336</v>
      </c>
      <c r="C252" s="1" t="s">
        <v>313</v>
      </c>
      <c r="D252" s="1">
        <v>1100</v>
      </c>
      <c r="E252" s="1">
        <v>648.9</v>
      </c>
      <c r="F252" s="1"/>
      <c r="G252" s="1"/>
      <c r="H252" s="1"/>
      <c r="I252" s="1"/>
      <c r="J252" s="1"/>
      <c r="K252" s="1" t="s">
        <v>13</v>
      </c>
    </row>
    <row r="253" spans="2:11">
      <c r="B253" s="1" t="s">
        <v>339</v>
      </c>
      <c r="C253" s="1" t="s">
        <v>313</v>
      </c>
      <c r="D253" s="1"/>
      <c r="E253" s="1"/>
      <c r="F253" s="1">
        <v>660</v>
      </c>
      <c r="G253" s="1"/>
      <c r="H253" s="1"/>
      <c r="I253" s="1">
        <f>F253-E252</f>
        <v>11.100000000000023</v>
      </c>
      <c r="J253" s="1">
        <f>I253*D252</f>
        <v>12210.000000000025</v>
      </c>
      <c r="K253" s="1"/>
    </row>
    <row r="254" spans="2:11">
      <c r="B254" s="1" t="s">
        <v>341</v>
      </c>
      <c r="C254" s="1" t="s">
        <v>263</v>
      </c>
      <c r="D254" s="1">
        <v>2000</v>
      </c>
      <c r="E254" s="1">
        <v>517</v>
      </c>
      <c r="F254" s="1">
        <v>527</v>
      </c>
      <c r="G254" s="1"/>
      <c r="H254" s="1"/>
      <c r="I254" s="1">
        <f>F254-E254</f>
        <v>10</v>
      </c>
      <c r="J254" s="1">
        <f>I254*D254</f>
        <v>20000</v>
      </c>
      <c r="K254" s="1"/>
    </row>
    <row r="255" spans="2:11">
      <c r="B255" s="1" t="s">
        <v>342</v>
      </c>
      <c r="C255" s="1" t="s">
        <v>252</v>
      </c>
      <c r="D255" s="1">
        <v>1000</v>
      </c>
      <c r="E255" s="1">
        <v>849.5</v>
      </c>
      <c r="F255" s="1">
        <v>857</v>
      </c>
      <c r="G255" s="1"/>
      <c r="H255" s="1"/>
      <c r="I255" s="1">
        <f>F255-E255</f>
        <v>7.5</v>
      </c>
      <c r="J255" s="1">
        <f>I255*D255</f>
        <v>7500</v>
      </c>
      <c r="K255" s="1"/>
    </row>
    <row r="256" spans="2:11">
      <c r="B256" s="1" t="s">
        <v>342</v>
      </c>
      <c r="C256" s="1" t="s">
        <v>313</v>
      </c>
      <c r="D256" s="1">
        <v>1100</v>
      </c>
      <c r="E256" s="1">
        <v>644</v>
      </c>
      <c r="F256" s="1"/>
      <c r="G256" s="1">
        <v>658</v>
      </c>
      <c r="H256" s="1"/>
      <c r="I256" s="1">
        <f>G256-E256</f>
        <v>14</v>
      </c>
      <c r="J256" s="1">
        <f>I256*D256</f>
        <v>15400</v>
      </c>
      <c r="K256" s="1"/>
    </row>
    <row r="257" spans="2:11">
      <c r="B257" s="1" t="s">
        <v>342</v>
      </c>
      <c r="C257" s="1" t="s">
        <v>252</v>
      </c>
      <c r="D257" s="1">
        <v>1000</v>
      </c>
      <c r="E257" s="1">
        <v>841</v>
      </c>
      <c r="F257" s="1"/>
      <c r="G257" s="1"/>
      <c r="H257" s="1"/>
      <c r="I257" s="1"/>
      <c r="J257" s="1"/>
      <c r="K257" s="1" t="s">
        <v>13</v>
      </c>
    </row>
    <row r="258" spans="2:11">
      <c r="B258" s="1" t="s">
        <v>343</v>
      </c>
      <c r="C258" s="1"/>
      <c r="D258" s="1"/>
      <c r="E258" s="1"/>
      <c r="F258" s="1">
        <v>870</v>
      </c>
      <c r="G258" s="1"/>
      <c r="H258" s="1"/>
      <c r="I258" s="1">
        <f>F258-E257</f>
        <v>29</v>
      </c>
      <c r="J258" s="1">
        <f>I258*D257</f>
        <v>29000</v>
      </c>
      <c r="K258" s="1"/>
    </row>
    <row r="259" spans="2:11">
      <c r="B259" s="1" t="s">
        <v>346</v>
      </c>
      <c r="C259" s="1" t="s">
        <v>252</v>
      </c>
      <c r="D259" s="1">
        <v>1000</v>
      </c>
      <c r="E259" s="1">
        <v>869</v>
      </c>
      <c r="F259" s="1"/>
      <c r="G259" s="1"/>
      <c r="H259" s="1"/>
      <c r="I259" s="1"/>
      <c r="J259" s="1"/>
      <c r="K259" s="1" t="s">
        <v>13</v>
      </c>
    </row>
    <row r="260" spans="2:11">
      <c r="B260" s="1" t="s">
        <v>350</v>
      </c>
      <c r="C260" s="1"/>
      <c r="D260" s="1"/>
      <c r="E260" s="1"/>
      <c r="F260" s="1">
        <v>900</v>
      </c>
      <c r="G260" s="1"/>
      <c r="H260" s="1"/>
      <c r="I260" s="1">
        <f>F260-E259</f>
        <v>31</v>
      </c>
      <c r="J260" s="1">
        <f>I260*D259</f>
        <v>31000</v>
      </c>
      <c r="K260" s="1"/>
    </row>
    <row r="261" spans="2:11">
      <c r="B261" s="1" t="s">
        <v>351</v>
      </c>
      <c r="C261" s="1" t="s">
        <v>259</v>
      </c>
      <c r="D261" s="1">
        <v>3000</v>
      </c>
      <c r="E261" s="1">
        <v>242</v>
      </c>
      <c r="F261" s="1"/>
      <c r="G261" s="1"/>
      <c r="H261" s="1"/>
      <c r="I261" s="1"/>
      <c r="J261" s="1"/>
      <c r="K261" s="1" t="s">
        <v>13</v>
      </c>
    </row>
    <row r="262" spans="2:11">
      <c r="B262" s="1" t="s">
        <v>358</v>
      </c>
      <c r="C262" s="1"/>
      <c r="D262" s="1"/>
      <c r="E262" s="1"/>
      <c r="F262" s="1">
        <v>301</v>
      </c>
      <c r="G262" s="1"/>
      <c r="H262" s="1"/>
      <c r="I262" s="1">
        <f>F262-E261</f>
        <v>59</v>
      </c>
      <c r="J262" s="1">
        <f>I262*D261</f>
        <v>177000</v>
      </c>
      <c r="K262" s="1"/>
    </row>
    <row r="263" spans="2:11">
      <c r="B263" s="1" t="s">
        <v>358</v>
      </c>
      <c r="C263" s="1" t="s">
        <v>259</v>
      </c>
      <c r="D263" s="1">
        <v>3000</v>
      </c>
      <c r="E263" s="1">
        <v>295</v>
      </c>
      <c r="F263" s="1">
        <v>313</v>
      </c>
      <c r="G263" s="1"/>
      <c r="H263" s="1"/>
      <c r="I263" s="1">
        <f>F263-E263</f>
        <v>18</v>
      </c>
      <c r="J263" s="1">
        <f>I263*D263</f>
        <v>54000</v>
      </c>
      <c r="K263" s="1"/>
    </row>
    <row r="264" spans="2:11">
      <c r="B264" s="1" t="s">
        <v>354</v>
      </c>
      <c r="C264" s="1" t="s">
        <v>359</v>
      </c>
      <c r="D264" s="1">
        <v>750</v>
      </c>
      <c r="E264" s="1">
        <v>1140</v>
      </c>
      <c r="F264" s="1"/>
      <c r="G264" s="1"/>
      <c r="H264" s="1"/>
      <c r="I264" s="1"/>
      <c r="J264" s="1"/>
      <c r="K264" s="1"/>
    </row>
    <row r="265" spans="2:11">
      <c r="B265" s="1" t="s">
        <v>358</v>
      </c>
      <c r="C265" s="1"/>
      <c r="D265" s="1"/>
      <c r="E265" s="1"/>
      <c r="F265" s="1">
        <v>1200</v>
      </c>
      <c r="G265" s="1"/>
      <c r="H265" s="1"/>
      <c r="I265" s="1">
        <f>F265-E264</f>
        <v>60</v>
      </c>
      <c r="J265" s="1">
        <f>I265*D264</f>
        <v>45000</v>
      </c>
      <c r="K265" s="1"/>
    </row>
    <row r="266" spans="2:11">
      <c r="B266" s="1"/>
      <c r="C266" s="1"/>
      <c r="D266" s="1"/>
      <c r="E266" s="1"/>
      <c r="F266" s="1"/>
      <c r="G266" s="1"/>
      <c r="H266" s="1"/>
      <c r="I266" s="1"/>
      <c r="J266" s="5">
        <f>SUM(J247:J265)</f>
        <v>422010</v>
      </c>
      <c r="K266" s="1"/>
    </row>
    <row r="268" spans="2:11">
      <c r="B268" s="5" t="s">
        <v>369</v>
      </c>
      <c r="C268" s="5">
        <v>2017</v>
      </c>
      <c r="D268" s="5"/>
      <c r="E268" s="1"/>
      <c r="F268" s="1"/>
      <c r="G268" s="1"/>
      <c r="H268" s="1"/>
      <c r="I268" s="1"/>
      <c r="J268" s="1"/>
      <c r="K268" s="1"/>
    </row>
    <row r="269" spans="2:11">
      <c r="B269" s="15" t="s">
        <v>0</v>
      </c>
      <c r="C269" s="15" t="s">
        <v>209</v>
      </c>
      <c r="D269" s="15" t="s">
        <v>219</v>
      </c>
      <c r="E269" s="16" t="s">
        <v>210</v>
      </c>
      <c r="F269" s="17" t="s">
        <v>3</v>
      </c>
      <c r="G269" s="18" t="s">
        <v>6</v>
      </c>
      <c r="H269" s="19" t="s">
        <v>7</v>
      </c>
      <c r="I269" s="15" t="s">
        <v>4</v>
      </c>
      <c r="J269" s="15" t="s">
        <v>266</v>
      </c>
      <c r="K269" s="15" t="s">
        <v>9</v>
      </c>
    </row>
    <row r="270" spans="2:11">
      <c r="B270" s="1" t="s">
        <v>368</v>
      </c>
      <c r="C270" s="1" t="s">
        <v>252</v>
      </c>
      <c r="D270" s="1">
        <v>1000</v>
      </c>
      <c r="E270" s="1">
        <v>943</v>
      </c>
      <c r="F270" s="1"/>
      <c r="G270" s="1"/>
      <c r="H270" s="1"/>
      <c r="I270" s="1"/>
      <c r="J270" s="1"/>
      <c r="K270" s="1" t="s">
        <v>13</v>
      </c>
    </row>
    <row r="271" spans="2:11">
      <c r="B271" s="1" t="s">
        <v>370</v>
      </c>
      <c r="C271" s="1"/>
      <c r="D271" s="1"/>
      <c r="E271" s="1"/>
      <c r="F271" s="1">
        <v>955.9</v>
      </c>
      <c r="G271" s="1"/>
      <c r="H271" s="1"/>
      <c r="I271" s="1">
        <f>F271-E270</f>
        <v>12.899999999999977</v>
      </c>
      <c r="J271" s="1">
        <f>I271*D270</f>
        <v>12899.999999999978</v>
      </c>
      <c r="K271" s="1"/>
    </row>
    <row r="272" spans="2:11">
      <c r="B272" s="1" t="s">
        <v>370</v>
      </c>
      <c r="C272" s="1" t="s">
        <v>259</v>
      </c>
      <c r="D272" s="1">
        <v>3000</v>
      </c>
      <c r="E272" s="1">
        <v>312.95</v>
      </c>
      <c r="F272" s="1">
        <v>317.85000000000002</v>
      </c>
      <c r="G272" s="1"/>
      <c r="H272" s="1"/>
      <c r="I272" s="1">
        <f t="shared" ref="I272:I284" si="3">F272-E272</f>
        <v>4.9000000000000341</v>
      </c>
      <c r="J272" s="1">
        <f t="shared" ref="J272:J302" si="4">I272*D272</f>
        <v>14700.000000000102</v>
      </c>
      <c r="K272" s="1"/>
    </row>
    <row r="273" spans="2:11">
      <c r="B273" s="1" t="s">
        <v>370</v>
      </c>
      <c r="C273" s="8" t="s">
        <v>247</v>
      </c>
      <c r="D273" s="1">
        <v>2750</v>
      </c>
      <c r="E273" s="1">
        <v>309</v>
      </c>
      <c r="F273" s="1">
        <v>316</v>
      </c>
      <c r="G273" s="1"/>
      <c r="H273" s="1"/>
      <c r="I273" s="1">
        <f t="shared" si="3"/>
        <v>7</v>
      </c>
      <c r="J273" s="1">
        <f t="shared" si="4"/>
        <v>19250</v>
      </c>
      <c r="K273" s="1"/>
    </row>
    <row r="274" spans="2:11">
      <c r="B274" s="1" t="s">
        <v>370</v>
      </c>
      <c r="C274" s="8" t="s">
        <v>257</v>
      </c>
      <c r="D274" s="1">
        <v>5000</v>
      </c>
      <c r="E274" s="1">
        <v>208</v>
      </c>
      <c r="F274" s="1">
        <v>210.7</v>
      </c>
      <c r="G274" s="1"/>
      <c r="H274" s="1"/>
      <c r="I274" s="1">
        <f t="shared" si="3"/>
        <v>2.6999999999999886</v>
      </c>
      <c r="J274" s="1">
        <f t="shared" si="4"/>
        <v>13499.999999999944</v>
      </c>
      <c r="K274" s="1"/>
    </row>
    <row r="275" spans="2:11">
      <c r="B275" s="1" t="s">
        <v>372</v>
      </c>
      <c r="C275" s="8" t="s">
        <v>247</v>
      </c>
      <c r="D275" s="1">
        <v>2750</v>
      </c>
      <c r="E275" s="1">
        <v>315.2</v>
      </c>
      <c r="F275" s="1">
        <v>319</v>
      </c>
      <c r="G275" s="1"/>
      <c r="H275" s="1"/>
      <c r="I275" s="1">
        <f t="shared" si="3"/>
        <v>3.8000000000000114</v>
      </c>
      <c r="J275" s="1">
        <f t="shared" si="4"/>
        <v>10450.000000000031</v>
      </c>
      <c r="K275" s="1"/>
    </row>
    <row r="276" spans="2:11">
      <c r="B276" s="1" t="s">
        <v>372</v>
      </c>
      <c r="C276" s="8" t="s">
        <v>259</v>
      </c>
      <c r="D276" s="1">
        <v>3000</v>
      </c>
      <c r="E276" s="1">
        <v>320</v>
      </c>
      <c r="F276" s="1">
        <v>322.55</v>
      </c>
      <c r="G276" s="1"/>
      <c r="H276" s="1"/>
      <c r="I276" s="1">
        <f t="shared" si="3"/>
        <v>2.5500000000000114</v>
      </c>
      <c r="J276" s="1">
        <f t="shared" si="4"/>
        <v>7650.0000000000346</v>
      </c>
      <c r="K276" s="1"/>
    </row>
    <row r="277" spans="2:11">
      <c r="B277" s="1" t="s">
        <v>372</v>
      </c>
      <c r="C277" s="8" t="s">
        <v>247</v>
      </c>
      <c r="D277" s="1">
        <v>2750</v>
      </c>
      <c r="E277" s="1">
        <v>315.5</v>
      </c>
      <c r="F277" s="1">
        <v>316.3</v>
      </c>
      <c r="G277" s="1"/>
      <c r="H277" s="1"/>
      <c r="I277" s="1">
        <f t="shared" si="3"/>
        <v>0.80000000000001137</v>
      </c>
      <c r="J277" s="1">
        <f t="shared" si="4"/>
        <v>2200.0000000000314</v>
      </c>
      <c r="K277" s="1"/>
    </row>
    <row r="278" spans="2:11">
      <c r="B278" s="1" t="s">
        <v>372</v>
      </c>
      <c r="C278" s="8" t="s">
        <v>259</v>
      </c>
      <c r="D278" s="1">
        <v>3000</v>
      </c>
      <c r="E278" s="1">
        <v>315.60000000000002</v>
      </c>
      <c r="F278" s="1">
        <v>317.25</v>
      </c>
      <c r="G278" s="1"/>
      <c r="H278" s="1"/>
      <c r="I278" s="1">
        <f t="shared" si="3"/>
        <v>1.6499999999999773</v>
      </c>
      <c r="J278" s="1">
        <f t="shared" si="4"/>
        <v>4949.9999999999318</v>
      </c>
      <c r="K278" s="1"/>
    </row>
    <row r="279" spans="2:11">
      <c r="B279" s="1" t="s">
        <v>373</v>
      </c>
      <c r="C279" s="8" t="s">
        <v>374</v>
      </c>
      <c r="D279" s="1">
        <v>3500</v>
      </c>
      <c r="E279" s="1">
        <v>202</v>
      </c>
      <c r="F279" s="1">
        <v>206.3</v>
      </c>
      <c r="G279" s="1"/>
      <c r="H279" s="1"/>
      <c r="I279" s="1">
        <f t="shared" si="3"/>
        <v>4.3000000000000114</v>
      </c>
      <c r="J279" s="1">
        <f t="shared" si="4"/>
        <v>15050.00000000004</v>
      </c>
      <c r="K279" s="1"/>
    </row>
    <row r="280" spans="2:11">
      <c r="B280" s="1" t="s">
        <v>373</v>
      </c>
      <c r="C280" s="8"/>
      <c r="D280" s="1">
        <v>3500</v>
      </c>
      <c r="E280" s="1">
        <v>201</v>
      </c>
      <c r="F280" s="1">
        <v>212</v>
      </c>
      <c r="G280" s="1"/>
      <c r="H280" s="1"/>
      <c r="I280" s="1">
        <f t="shared" si="3"/>
        <v>11</v>
      </c>
      <c r="J280" s="1">
        <f t="shared" si="4"/>
        <v>38500</v>
      </c>
      <c r="K280" s="1"/>
    </row>
    <row r="281" spans="2:11">
      <c r="B281" s="1" t="s">
        <v>373</v>
      </c>
      <c r="C281" s="8" t="s">
        <v>259</v>
      </c>
      <c r="D281" s="1">
        <v>3000</v>
      </c>
      <c r="E281" s="1">
        <v>317</v>
      </c>
      <c r="F281" s="1">
        <v>322</v>
      </c>
      <c r="G281" s="1"/>
      <c r="H281" s="1"/>
      <c r="I281" s="1">
        <f t="shared" si="3"/>
        <v>5</v>
      </c>
      <c r="J281" s="1">
        <f t="shared" si="4"/>
        <v>15000</v>
      </c>
      <c r="K281" s="1"/>
    </row>
    <row r="282" spans="2:11">
      <c r="B282" s="1" t="s">
        <v>376</v>
      </c>
      <c r="C282" s="8" t="s">
        <v>259</v>
      </c>
      <c r="D282" s="1">
        <v>3000</v>
      </c>
      <c r="E282" s="1">
        <v>324</v>
      </c>
      <c r="F282" s="1">
        <v>327</v>
      </c>
      <c r="G282" s="1"/>
      <c r="H282" s="1"/>
      <c r="I282" s="1">
        <f t="shared" si="3"/>
        <v>3</v>
      </c>
      <c r="J282" s="1">
        <f t="shared" si="4"/>
        <v>9000</v>
      </c>
      <c r="K282" s="1"/>
    </row>
    <row r="283" spans="2:11">
      <c r="B283" s="1" t="s">
        <v>376</v>
      </c>
      <c r="C283" s="8" t="s">
        <v>247</v>
      </c>
      <c r="D283" s="1">
        <v>2750</v>
      </c>
      <c r="E283" s="1">
        <v>312</v>
      </c>
      <c r="F283" s="1">
        <v>315</v>
      </c>
      <c r="G283" s="1"/>
      <c r="H283" s="1"/>
      <c r="I283" s="1">
        <f t="shared" si="3"/>
        <v>3</v>
      </c>
      <c r="J283" s="1">
        <f t="shared" si="4"/>
        <v>8250</v>
      </c>
      <c r="K283" s="1"/>
    </row>
    <row r="284" spans="2:11">
      <c r="B284" s="1" t="s">
        <v>376</v>
      </c>
      <c r="C284" s="8" t="s">
        <v>247</v>
      </c>
      <c r="D284" s="1">
        <v>2750</v>
      </c>
      <c r="E284" s="1">
        <v>316.10000000000002</v>
      </c>
      <c r="F284" s="1">
        <v>319</v>
      </c>
      <c r="G284" s="1"/>
      <c r="H284" s="1"/>
      <c r="I284" s="1">
        <f t="shared" si="3"/>
        <v>2.8999999999999773</v>
      </c>
      <c r="J284" s="1">
        <f t="shared" si="4"/>
        <v>7974.9999999999372</v>
      </c>
      <c r="K284" s="1"/>
    </row>
    <row r="285" spans="2:11">
      <c r="B285" s="1" t="s">
        <v>377</v>
      </c>
      <c r="C285" s="8" t="s">
        <v>259</v>
      </c>
      <c r="D285" s="1">
        <v>3000</v>
      </c>
      <c r="E285" s="1">
        <v>320</v>
      </c>
      <c r="F285" s="1"/>
      <c r="G285" s="1">
        <v>324</v>
      </c>
      <c r="H285" s="1"/>
      <c r="I285" s="1">
        <f>G285-E285</f>
        <v>4</v>
      </c>
      <c r="J285" s="1">
        <f t="shared" si="4"/>
        <v>12000</v>
      </c>
      <c r="K285" s="1"/>
    </row>
    <row r="286" spans="2:11">
      <c r="B286" s="1" t="s">
        <v>377</v>
      </c>
      <c r="C286" s="8" t="s">
        <v>252</v>
      </c>
      <c r="D286" s="1">
        <v>1000</v>
      </c>
      <c r="E286" s="1">
        <v>917</v>
      </c>
      <c r="F286" s="1"/>
      <c r="G286" s="1">
        <v>925</v>
      </c>
      <c r="H286" s="1"/>
      <c r="I286" s="1">
        <f>G286-E286</f>
        <v>8</v>
      </c>
      <c r="J286" s="1">
        <f t="shared" si="4"/>
        <v>8000</v>
      </c>
      <c r="K286" s="1"/>
    </row>
    <row r="287" spans="2:11">
      <c r="B287" s="1" t="s">
        <v>377</v>
      </c>
      <c r="C287" s="8" t="s">
        <v>247</v>
      </c>
      <c r="D287" s="1">
        <v>2750</v>
      </c>
      <c r="E287" s="1">
        <v>311</v>
      </c>
      <c r="F287" s="1"/>
      <c r="G287" s="1">
        <v>315</v>
      </c>
      <c r="H287" s="1"/>
      <c r="I287" s="1">
        <f>G287-E287</f>
        <v>4</v>
      </c>
      <c r="J287" s="1">
        <f t="shared" si="4"/>
        <v>11000</v>
      </c>
      <c r="K287" s="1"/>
    </row>
    <row r="288" spans="2:11">
      <c r="B288" s="1" t="s">
        <v>378</v>
      </c>
      <c r="C288" s="8" t="s">
        <v>255</v>
      </c>
      <c r="D288" s="1">
        <v>1200</v>
      </c>
      <c r="E288" s="1">
        <v>539</v>
      </c>
      <c r="F288" s="1">
        <v>553</v>
      </c>
      <c r="G288" s="1"/>
      <c r="H288" s="1"/>
      <c r="I288" s="1">
        <f>F288-E288</f>
        <v>14</v>
      </c>
      <c r="J288" s="1">
        <f t="shared" si="4"/>
        <v>16800</v>
      </c>
      <c r="K288" s="1"/>
    </row>
    <row r="289" spans="2:11">
      <c r="B289" s="1" t="s">
        <v>378</v>
      </c>
      <c r="C289" s="8" t="s">
        <v>259</v>
      </c>
      <c r="D289" s="1">
        <v>3000</v>
      </c>
      <c r="E289" s="1">
        <v>312</v>
      </c>
      <c r="F289" s="1"/>
      <c r="G289" s="1">
        <v>316.85000000000002</v>
      </c>
      <c r="H289" s="1"/>
      <c r="I289" s="1">
        <f>G289-E289</f>
        <v>4.8500000000000227</v>
      </c>
      <c r="J289" s="1">
        <f t="shared" si="4"/>
        <v>14550.000000000069</v>
      </c>
      <c r="K289" s="1"/>
    </row>
    <row r="290" spans="2:11">
      <c r="B290" s="92" t="s">
        <v>380</v>
      </c>
      <c r="C290" s="8" t="s">
        <v>255</v>
      </c>
      <c r="D290" s="1">
        <v>1200</v>
      </c>
      <c r="E290" s="1">
        <v>548</v>
      </c>
      <c r="F290" s="1">
        <v>552</v>
      </c>
      <c r="G290" s="1"/>
      <c r="H290" s="1"/>
      <c r="I290" s="1">
        <f>F290-E290</f>
        <v>4</v>
      </c>
      <c r="J290" s="1">
        <f t="shared" si="4"/>
        <v>4800</v>
      </c>
      <c r="K290" s="1"/>
    </row>
    <row r="291" spans="2:11">
      <c r="B291" s="93"/>
      <c r="C291" s="8" t="s">
        <v>259</v>
      </c>
      <c r="D291" s="1">
        <v>3000</v>
      </c>
      <c r="E291" s="1">
        <v>312.7</v>
      </c>
      <c r="F291" s="1"/>
      <c r="G291" s="1">
        <v>317</v>
      </c>
      <c r="H291" s="1"/>
      <c r="I291" s="1">
        <f>G291-E291</f>
        <v>4.3000000000000114</v>
      </c>
      <c r="J291" s="1">
        <f t="shared" si="4"/>
        <v>12900.000000000035</v>
      </c>
      <c r="K291" s="1"/>
    </row>
    <row r="292" spans="2:11">
      <c r="B292" s="94"/>
      <c r="C292" s="8" t="s">
        <v>255</v>
      </c>
      <c r="D292" s="1">
        <v>1200</v>
      </c>
      <c r="E292" s="1">
        <v>538</v>
      </c>
      <c r="F292" s="1"/>
      <c r="G292" s="1">
        <v>547</v>
      </c>
      <c r="H292" s="1"/>
      <c r="I292" s="1">
        <f>G292-E292</f>
        <v>9</v>
      </c>
      <c r="J292" s="1">
        <f t="shared" si="4"/>
        <v>10800</v>
      </c>
      <c r="K292" s="1"/>
    </row>
    <row r="293" spans="2:11">
      <c r="B293" s="92" t="s">
        <v>381</v>
      </c>
      <c r="C293" s="8" t="s">
        <v>260</v>
      </c>
      <c r="D293" s="1">
        <v>1200</v>
      </c>
      <c r="E293" s="1">
        <v>513</v>
      </c>
      <c r="F293" s="1">
        <v>530</v>
      </c>
      <c r="G293" s="1"/>
      <c r="H293" s="1"/>
      <c r="I293" s="1">
        <f>F293-E293</f>
        <v>17</v>
      </c>
      <c r="J293" s="1">
        <f t="shared" si="4"/>
        <v>20400</v>
      </c>
      <c r="K293" s="1"/>
    </row>
    <row r="294" spans="2:11">
      <c r="B294" s="93"/>
      <c r="C294" s="8" t="s">
        <v>260</v>
      </c>
      <c r="D294" s="1">
        <v>1200</v>
      </c>
      <c r="E294" s="1">
        <v>483</v>
      </c>
      <c r="F294" s="1"/>
      <c r="G294" s="1">
        <v>498</v>
      </c>
      <c r="H294" s="1"/>
      <c r="I294" s="1">
        <f>G294-E294</f>
        <v>15</v>
      </c>
      <c r="J294" s="1">
        <f t="shared" si="4"/>
        <v>18000</v>
      </c>
      <c r="K294" s="1"/>
    </row>
    <row r="295" spans="2:11">
      <c r="B295" s="93"/>
      <c r="C295" s="8" t="s">
        <v>259</v>
      </c>
      <c r="D295" s="1">
        <v>3000</v>
      </c>
      <c r="E295" s="1">
        <v>314</v>
      </c>
      <c r="F295" s="1">
        <v>323</v>
      </c>
      <c r="G295" s="1"/>
      <c r="H295" s="1"/>
      <c r="I295" s="1">
        <f>F295-E295</f>
        <v>9</v>
      </c>
      <c r="J295" s="1">
        <f t="shared" si="4"/>
        <v>27000</v>
      </c>
      <c r="K295" s="1"/>
    </row>
    <row r="296" spans="2:11">
      <c r="B296" s="94"/>
      <c r="C296" s="8"/>
      <c r="D296" s="1">
        <v>3000</v>
      </c>
      <c r="E296" s="1">
        <v>326</v>
      </c>
      <c r="F296" s="1">
        <v>331</v>
      </c>
      <c r="G296" s="1"/>
      <c r="H296" s="1"/>
      <c r="I296" s="1">
        <f>F296-E296</f>
        <v>5</v>
      </c>
      <c r="J296" s="1">
        <f t="shared" si="4"/>
        <v>15000</v>
      </c>
      <c r="K296" s="1"/>
    </row>
    <row r="297" spans="2:11">
      <c r="B297" s="92" t="s">
        <v>382</v>
      </c>
      <c r="C297" s="8" t="s">
        <v>259</v>
      </c>
      <c r="D297" s="1">
        <v>3000</v>
      </c>
      <c r="E297" s="1">
        <v>339</v>
      </c>
      <c r="F297" s="1">
        <v>344</v>
      </c>
      <c r="G297" s="1"/>
      <c r="H297" s="1"/>
      <c r="I297" s="1">
        <f>F297-E297</f>
        <v>5</v>
      </c>
      <c r="J297" s="1">
        <f t="shared" si="4"/>
        <v>15000</v>
      </c>
      <c r="K297" s="1"/>
    </row>
    <row r="298" spans="2:11">
      <c r="B298" s="93"/>
      <c r="C298" s="8" t="s">
        <v>359</v>
      </c>
      <c r="D298" s="1">
        <v>750</v>
      </c>
      <c r="E298" s="1">
        <v>1221</v>
      </c>
      <c r="F298" s="1">
        <v>1249</v>
      </c>
      <c r="G298" s="1"/>
      <c r="H298" s="1"/>
      <c r="I298" s="1">
        <f>F298-E298</f>
        <v>28</v>
      </c>
      <c r="J298" s="1">
        <f t="shared" si="4"/>
        <v>21000</v>
      </c>
      <c r="K298" s="1"/>
    </row>
    <row r="299" spans="2:11">
      <c r="B299" s="93"/>
      <c r="C299" s="8" t="s">
        <v>255</v>
      </c>
      <c r="D299" s="1">
        <v>1200</v>
      </c>
      <c r="E299" s="1">
        <v>545</v>
      </c>
      <c r="F299" s="1"/>
      <c r="G299" s="1">
        <v>552</v>
      </c>
      <c r="H299" s="1"/>
      <c r="I299" s="1">
        <f>G299-E299</f>
        <v>7</v>
      </c>
      <c r="J299" s="1">
        <f t="shared" si="4"/>
        <v>8400</v>
      </c>
      <c r="K299" s="1"/>
    </row>
    <row r="300" spans="2:11">
      <c r="B300" s="94"/>
      <c r="C300" s="8" t="s">
        <v>260</v>
      </c>
      <c r="D300" s="1">
        <v>1200</v>
      </c>
      <c r="E300" s="1">
        <v>502</v>
      </c>
      <c r="F300" s="1">
        <v>535</v>
      </c>
      <c r="G300" s="1"/>
      <c r="H300" s="1"/>
      <c r="I300" s="1">
        <f>F300-E300</f>
        <v>33</v>
      </c>
      <c r="J300" s="1">
        <f t="shared" si="4"/>
        <v>39600</v>
      </c>
      <c r="K300" s="1"/>
    </row>
    <row r="301" spans="2:11">
      <c r="B301" s="92" t="s">
        <v>383</v>
      </c>
      <c r="C301" s="8" t="s">
        <v>260</v>
      </c>
      <c r="D301" s="1">
        <v>1200</v>
      </c>
      <c r="E301" s="1">
        <v>544</v>
      </c>
      <c r="F301" s="1">
        <v>554</v>
      </c>
      <c r="G301" s="1"/>
      <c r="H301" s="1"/>
      <c r="I301" s="1">
        <f>F301-E301</f>
        <v>10</v>
      </c>
      <c r="J301" s="1">
        <f t="shared" si="4"/>
        <v>12000</v>
      </c>
      <c r="K301" s="1"/>
    </row>
    <row r="302" spans="2:11">
      <c r="B302" s="94"/>
      <c r="C302" s="8" t="s">
        <v>296</v>
      </c>
      <c r="D302" s="1">
        <v>1000</v>
      </c>
      <c r="E302" s="1">
        <v>588</v>
      </c>
      <c r="F302" s="1">
        <v>600</v>
      </c>
      <c r="G302" s="1"/>
      <c r="H302" s="1"/>
      <c r="I302" s="1">
        <f>F302-E302</f>
        <v>12</v>
      </c>
      <c r="J302" s="1">
        <f t="shared" si="4"/>
        <v>12000</v>
      </c>
      <c r="K302" s="1"/>
    </row>
    <row r="303" spans="2:11">
      <c r="B303" s="43" t="s">
        <v>385</v>
      </c>
      <c r="C303" s="8" t="s">
        <v>252</v>
      </c>
      <c r="D303" s="1">
        <v>1000</v>
      </c>
      <c r="E303" s="1">
        <v>885</v>
      </c>
      <c r="F303" s="1"/>
      <c r="G303" s="1"/>
      <c r="H303" s="1"/>
      <c r="I303" s="1"/>
      <c r="J303" s="1"/>
      <c r="K303" s="1" t="s">
        <v>13</v>
      </c>
    </row>
    <row r="304" spans="2:11">
      <c r="B304" s="43"/>
      <c r="C304" s="8"/>
      <c r="D304" s="1"/>
      <c r="E304" s="1"/>
      <c r="F304" s="1">
        <v>905</v>
      </c>
      <c r="G304" s="1"/>
      <c r="H304" s="1"/>
      <c r="I304" s="1">
        <f>F304-E303</f>
        <v>20</v>
      </c>
      <c r="J304" s="1">
        <f>I304*D303</f>
        <v>20000</v>
      </c>
      <c r="K304" s="1"/>
    </row>
    <row r="305" spans="2:11">
      <c r="B305" s="43" t="s">
        <v>386</v>
      </c>
      <c r="C305" s="8" t="s">
        <v>296</v>
      </c>
      <c r="D305" s="1">
        <v>1000</v>
      </c>
      <c r="E305" s="1">
        <v>595</v>
      </c>
      <c r="F305" s="1">
        <v>603.29999999999995</v>
      </c>
      <c r="G305" s="1"/>
      <c r="H305" s="1"/>
      <c r="I305" s="1">
        <f>F305-E305</f>
        <v>8.2999999999999545</v>
      </c>
      <c r="J305" s="1">
        <f>I305*D305</f>
        <v>8299.9999999999545</v>
      </c>
      <c r="K305" s="1"/>
    </row>
    <row r="306" spans="2:11">
      <c r="B306" s="43" t="s">
        <v>387</v>
      </c>
      <c r="C306" s="8" t="s">
        <v>296</v>
      </c>
      <c r="D306" s="1">
        <v>1000</v>
      </c>
      <c r="E306" s="1">
        <v>612</v>
      </c>
      <c r="F306" s="1"/>
      <c r="G306" s="1"/>
      <c r="H306" s="1"/>
      <c r="I306" s="1"/>
      <c r="J306" s="1"/>
      <c r="K306" s="1" t="s">
        <v>13</v>
      </c>
    </row>
    <row r="307" spans="2:11">
      <c r="B307" s="43" t="s">
        <v>393</v>
      </c>
      <c r="C307" s="8"/>
      <c r="D307" s="1"/>
      <c r="E307" s="1"/>
      <c r="F307" s="1"/>
      <c r="G307" s="1">
        <v>642</v>
      </c>
      <c r="H307" s="1"/>
      <c r="I307" s="1">
        <f>G307-E306</f>
        <v>30</v>
      </c>
      <c r="J307" s="1">
        <f>I307*D306</f>
        <v>30000</v>
      </c>
      <c r="K307" s="1"/>
    </row>
    <row r="308" spans="2:11">
      <c r="B308" s="43" t="s">
        <v>388</v>
      </c>
      <c r="C308" s="8" t="s">
        <v>252</v>
      </c>
      <c r="D308" s="1">
        <v>1000</v>
      </c>
      <c r="E308" s="1">
        <v>920</v>
      </c>
      <c r="F308" s="1"/>
      <c r="G308" s="1"/>
      <c r="H308" s="1"/>
      <c r="I308" s="1"/>
      <c r="J308" s="1"/>
      <c r="K308" s="1" t="s">
        <v>13</v>
      </c>
    </row>
    <row r="309" spans="2:11">
      <c r="B309" s="43" t="s">
        <v>391</v>
      </c>
      <c r="C309" s="8"/>
      <c r="D309" s="1"/>
      <c r="E309" s="1"/>
      <c r="F309" s="1"/>
      <c r="G309" s="1">
        <v>947</v>
      </c>
      <c r="H309" s="1"/>
      <c r="I309" s="1">
        <f>G309-E308</f>
        <v>27</v>
      </c>
      <c r="J309" s="1">
        <f>I309*D308</f>
        <v>27000</v>
      </c>
      <c r="K309" s="1"/>
    </row>
    <row r="310" spans="2:11">
      <c r="B310" s="43" t="s">
        <v>393</v>
      </c>
      <c r="C310" s="8" t="s">
        <v>255</v>
      </c>
      <c r="D310" s="1">
        <v>1200</v>
      </c>
      <c r="E310" s="1">
        <v>553</v>
      </c>
      <c r="F310" s="1"/>
      <c r="G310" s="1">
        <v>561.25</v>
      </c>
      <c r="H310" s="1"/>
      <c r="I310" s="1">
        <f>G310-E310</f>
        <v>8.25</v>
      </c>
      <c r="J310" s="1">
        <f>I310*D310</f>
        <v>9900</v>
      </c>
      <c r="K310" s="1"/>
    </row>
    <row r="311" spans="2:11">
      <c r="B311" s="43" t="s">
        <v>395</v>
      </c>
      <c r="C311" s="8" t="s">
        <v>259</v>
      </c>
      <c r="D311" s="1">
        <v>3000</v>
      </c>
      <c r="E311" s="1"/>
      <c r="F311" s="1">
        <v>336</v>
      </c>
      <c r="G311" s="1"/>
      <c r="H311" s="1"/>
      <c r="I311" s="1"/>
      <c r="J311" s="1"/>
      <c r="K311" s="1"/>
    </row>
    <row r="312" spans="2:11">
      <c r="B312" s="43" t="s">
        <v>398</v>
      </c>
      <c r="C312" s="8"/>
      <c r="D312" s="1"/>
      <c r="E312" s="1">
        <v>319.8</v>
      </c>
      <c r="F312" s="1"/>
      <c r="G312" s="1"/>
      <c r="H312" s="1"/>
      <c r="I312" s="1">
        <f>F311-E312</f>
        <v>16.199999999999989</v>
      </c>
      <c r="J312" s="1">
        <f>I312*D311</f>
        <v>48599.999999999964</v>
      </c>
      <c r="K312" s="1"/>
    </row>
    <row r="313" spans="2:11">
      <c r="B313" s="1"/>
      <c r="C313" s="1"/>
      <c r="D313" s="1"/>
      <c r="E313" s="1"/>
      <c r="F313" s="1"/>
      <c r="G313" s="1"/>
      <c r="H313" s="1"/>
      <c r="I313" s="1"/>
      <c r="J313" s="5">
        <f>SUM(J271:J312)</f>
        <v>602425</v>
      </c>
      <c r="K313" s="1"/>
    </row>
    <row r="315" spans="2:11">
      <c r="B315" s="5" t="s">
        <v>402</v>
      </c>
      <c r="C315" s="5">
        <v>2017</v>
      </c>
      <c r="D315" s="5"/>
      <c r="E315" s="1"/>
      <c r="F315" s="1"/>
      <c r="G315" s="1"/>
      <c r="H315" s="1"/>
      <c r="I315" s="1"/>
      <c r="J315" s="1"/>
      <c r="K315" s="1"/>
    </row>
    <row r="316" spans="2:11">
      <c r="B316" s="15" t="s">
        <v>0</v>
      </c>
      <c r="C316" s="15" t="s">
        <v>209</v>
      </c>
      <c r="D316" s="15" t="s">
        <v>219</v>
      </c>
      <c r="E316" s="16" t="s">
        <v>210</v>
      </c>
      <c r="F316" s="17" t="s">
        <v>3</v>
      </c>
      <c r="G316" s="18" t="s">
        <v>6</v>
      </c>
      <c r="H316" s="19" t="s">
        <v>7</v>
      </c>
      <c r="I316" s="15" t="s">
        <v>4</v>
      </c>
      <c r="J316" s="15" t="s">
        <v>266</v>
      </c>
      <c r="K316" s="15" t="s">
        <v>9</v>
      </c>
    </row>
    <row r="317" spans="2:11">
      <c r="B317" s="1" t="s">
        <v>403</v>
      </c>
      <c r="C317" s="1" t="s">
        <v>404</v>
      </c>
      <c r="D317" s="1">
        <v>3000</v>
      </c>
      <c r="E317" s="1">
        <v>314</v>
      </c>
      <c r="F317" s="1"/>
      <c r="G317" s="1">
        <v>321</v>
      </c>
      <c r="H317" s="1"/>
      <c r="I317" s="1">
        <f>G317-E317</f>
        <v>7</v>
      </c>
      <c r="J317" s="1">
        <f>I317*D317</f>
        <v>21000</v>
      </c>
      <c r="K317" s="1"/>
    </row>
    <row r="318" spans="2:11">
      <c r="B318" s="1" t="s">
        <v>403</v>
      </c>
      <c r="C318" s="1" t="s">
        <v>252</v>
      </c>
      <c r="D318" s="1">
        <v>1000</v>
      </c>
      <c r="E318" s="1">
        <v>913</v>
      </c>
      <c r="F318" s="1"/>
      <c r="G318" s="1">
        <v>927</v>
      </c>
      <c r="H318" s="1"/>
      <c r="I318" s="1">
        <f>G318-E318</f>
        <v>14</v>
      </c>
      <c r="J318" s="1">
        <f>I318*D318</f>
        <v>14000</v>
      </c>
      <c r="K318" s="1"/>
    </row>
    <row r="319" spans="2:11">
      <c r="B319" s="1" t="s">
        <v>407</v>
      </c>
      <c r="C319" s="1" t="s">
        <v>271</v>
      </c>
      <c r="D319" s="1">
        <v>1500</v>
      </c>
      <c r="E319" s="1">
        <v>793</v>
      </c>
      <c r="F319" s="1"/>
      <c r="G319" s="1">
        <v>799</v>
      </c>
      <c r="H319" s="1"/>
      <c r="I319" s="1">
        <f>G319-E319</f>
        <v>6</v>
      </c>
      <c r="J319" s="1">
        <f>I319*D319</f>
        <v>9000</v>
      </c>
      <c r="K319" s="1"/>
    </row>
    <row r="320" spans="2:11">
      <c r="B320" s="1" t="s">
        <v>407</v>
      </c>
      <c r="C320" s="1" t="s">
        <v>252</v>
      </c>
      <c r="D320" s="1">
        <v>1000</v>
      </c>
      <c r="E320" s="1">
        <v>908</v>
      </c>
      <c r="F320" s="1">
        <v>920</v>
      </c>
      <c r="G320" s="1"/>
      <c r="H320" s="1"/>
      <c r="I320" s="1">
        <f>F320-E320</f>
        <v>12</v>
      </c>
      <c r="J320" s="1">
        <f>I320*D320</f>
        <v>12000</v>
      </c>
      <c r="K320" s="1"/>
    </row>
    <row r="321" spans="2:11">
      <c r="B321" s="1" t="s">
        <v>409</v>
      </c>
      <c r="C321" s="1" t="s">
        <v>414</v>
      </c>
      <c r="D321" s="1">
        <v>1100</v>
      </c>
      <c r="E321" s="1">
        <v>472.8</v>
      </c>
      <c r="F321" s="1"/>
      <c r="G321" s="1"/>
      <c r="H321" s="1"/>
      <c r="I321" s="1"/>
      <c r="J321" s="1"/>
      <c r="K321" s="1" t="s">
        <v>13</v>
      </c>
    </row>
    <row r="322" spans="2:11">
      <c r="B322" s="1" t="s">
        <v>410</v>
      </c>
      <c r="C322" s="1"/>
      <c r="D322" s="1"/>
      <c r="E322" s="1"/>
      <c r="F322" s="1">
        <v>492</v>
      </c>
      <c r="G322" s="1"/>
      <c r="H322" s="1"/>
      <c r="I322" s="1">
        <f>F322-E321</f>
        <v>19.199999999999989</v>
      </c>
      <c r="J322" s="1">
        <f>I322*D321</f>
        <v>21119.999999999989</v>
      </c>
      <c r="K322" s="1"/>
    </row>
    <row r="323" spans="2:11">
      <c r="B323" s="1" t="s">
        <v>410</v>
      </c>
      <c r="C323" s="1" t="s">
        <v>413</v>
      </c>
      <c r="D323" s="1">
        <v>2000</v>
      </c>
      <c r="E323" s="1">
        <v>477</v>
      </c>
      <c r="F323" s="1">
        <v>489</v>
      </c>
      <c r="G323" s="1"/>
      <c r="H323" s="1"/>
      <c r="I323" s="1">
        <f>F323-E323</f>
        <v>12</v>
      </c>
      <c r="J323" s="1">
        <f>I323*D323</f>
        <v>24000</v>
      </c>
      <c r="K323" s="1"/>
    </row>
    <row r="324" spans="2:11">
      <c r="B324" s="1" t="s">
        <v>410</v>
      </c>
      <c r="C324" s="1" t="s">
        <v>230</v>
      </c>
      <c r="D324" s="1">
        <v>1000</v>
      </c>
      <c r="E324" s="1">
        <v>685</v>
      </c>
      <c r="F324" s="1"/>
      <c r="G324" s="1"/>
      <c r="H324" s="1"/>
      <c r="I324" s="1"/>
      <c r="J324" s="1"/>
      <c r="K324" s="1" t="s">
        <v>13</v>
      </c>
    </row>
    <row r="325" spans="2:11">
      <c r="B325" s="1" t="s">
        <v>415</v>
      </c>
      <c r="C325" s="1"/>
      <c r="D325" s="1"/>
      <c r="E325" s="1"/>
      <c r="F325" s="1">
        <v>705</v>
      </c>
      <c r="G325" s="1"/>
      <c r="H325" s="1"/>
      <c r="I325" s="1">
        <f>F325-E324</f>
        <v>20</v>
      </c>
      <c r="J325" s="1">
        <f>I325*D324</f>
        <v>20000</v>
      </c>
      <c r="K325" s="1"/>
    </row>
    <row r="326" spans="2:11">
      <c r="B326" s="1" t="s">
        <v>415</v>
      </c>
      <c r="C326" s="1" t="s">
        <v>230</v>
      </c>
      <c r="D326" s="1">
        <v>1000</v>
      </c>
      <c r="E326" s="1">
        <v>707</v>
      </c>
      <c r="F326" s="1">
        <v>712</v>
      </c>
      <c r="G326" s="1"/>
      <c r="H326" s="1"/>
      <c r="I326" s="1">
        <f>F326-E326</f>
        <v>5</v>
      </c>
      <c r="J326" s="1">
        <f>I326*D326</f>
        <v>5000</v>
      </c>
      <c r="K326" s="1"/>
    </row>
    <row r="327" spans="2:11">
      <c r="B327" s="1" t="s">
        <v>424</v>
      </c>
      <c r="C327" s="1" t="s">
        <v>230</v>
      </c>
      <c r="D327" s="1">
        <v>1000</v>
      </c>
      <c r="E327" s="1">
        <v>702.5</v>
      </c>
      <c r="F327" s="1">
        <v>708.9</v>
      </c>
      <c r="G327" s="1"/>
      <c r="H327" s="1"/>
      <c r="I327" s="1">
        <f>F327-E327</f>
        <v>6.3999999999999773</v>
      </c>
      <c r="J327" s="1">
        <f>I327*D327</f>
        <v>6399.9999999999773</v>
      </c>
      <c r="K327" s="1"/>
    </row>
    <row r="328" spans="2:11">
      <c r="B328" s="1" t="s">
        <v>435</v>
      </c>
      <c r="C328" s="92" t="s">
        <v>230</v>
      </c>
      <c r="D328" s="1">
        <v>1000</v>
      </c>
      <c r="E328" s="1"/>
      <c r="F328" s="1"/>
      <c r="G328" s="1">
        <v>695</v>
      </c>
      <c r="H328" s="1"/>
      <c r="I328" s="1"/>
      <c r="J328" s="1"/>
      <c r="K328" s="1"/>
    </row>
    <row r="329" spans="2:11">
      <c r="B329" s="1" t="s">
        <v>427</v>
      </c>
      <c r="C329" s="93"/>
      <c r="D329" s="1"/>
      <c r="E329" s="1">
        <v>687</v>
      </c>
      <c r="F329" s="1"/>
      <c r="G329" s="1"/>
      <c r="H329" s="1"/>
      <c r="I329" s="1">
        <f>G328-E329</f>
        <v>8</v>
      </c>
      <c r="J329" s="1">
        <f>I329*D328</f>
        <v>8000</v>
      </c>
      <c r="K329" s="1"/>
    </row>
    <row r="330" spans="2:11">
      <c r="B330" s="1" t="s">
        <v>430</v>
      </c>
      <c r="C330" s="94"/>
      <c r="D330" s="1"/>
      <c r="E330" s="1">
        <v>703</v>
      </c>
      <c r="F330" s="1"/>
      <c r="G330" s="1">
        <v>714</v>
      </c>
      <c r="H330" s="1"/>
      <c r="I330" s="1">
        <f>G330-E330</f>
        <v>11</v>
      </c>
      <c r="J330" s="1">
        <f>I330*D328</f>
        <v>11000</v>
      </c>
      <c r="K330" s="1"/>
    </row>
    <row r="331" spans="2:11">
      <c r="B331" s="1" t="s">
        <v>431</v>
      </c>
      <c r="C331" s="92" t="s">
        <v>258</v>
      </c>
      <c r="D331" s="1">
        <v>1500</v>
      </c>
      <c r="E331" s="1">
        <v>417</v>
      </c>
      <c r="F331" s="1"/>
      <c r="G331" s="1"/>
      <c r="H331" s="1"/>
      <c r="I331" s="1"/>
      <c r="J331" s="1"/>
      <c r="K331" s="1"/>
    </row>
    <row r="332" spans="2:11">
      <c r="B332" s="1" t="s">
        <v>432</v>
      </c>
      <c r="C332" s="94"/>
      <c r="D332" s="1"/>
      <c r="E332" s="1"/>
      <c r="F332" s="1">
        <v>425</v>
      </c>
      <c r="G332" s="1"/>
      <c r="H332" s="1"/>
      <c r="I332" s="1">
        <f>F332-E331</f>
        <v>8</v>
      </c>
      <c r="J332" s="1">
        <f>I332*D331</f>
        <v>12000</v>
      </c>
      <c r="K332" s="1"/>
    </row>
    <row r="333" spans="2:11">
      <c r="B333" s="1" t="s">
        <v>430</v>
      </c>
      <c r="C333" s="92" t="s">
        <v>359</v>
      </c>
      <c r="D333" s="1">
        <v>750</v>
      </c>
      <c r="E333" s="1">
        <v>1205</v>
      </c>
      <c r="F333" s="1"/>
      <c r="G333" s="1"/>
      <c r="H333" s="1"/>
      <c r="I333" s="1"/>
      <c r="J333" s="1"/>
      <c r="K333" s="1"/>
    </row>
    <row r="334" spans="2:11">
      <c r="B334" s="1" t="s">
        <v>436</v>
      </c>
      <c r="C334" s="94"/>
      <c r="D334" s="1"/>
      <c r="E334" s="1"/>
      <c r="F334" s="1">
        <v>1265</v>
      </c>
      <c r="G334" s="1"/>
      <c r="H334" s="1"/>
      <c r="I334" s="1">
        <f>F334-E333</f>
        <v>60</v>
      </c>
      <c r="J334" s="1">
        <f>I334*D333</f>
        <v>45000</v>
      </c>
      <c r="K334" s="1"/>
    </row>
    <row r="335" spans="2:11">
      <c r="B335" s="1" t="s">
        <v>438</v>
      </c>
      <c r="C335" s="1" t="s">
        <v>230</v>
      </c>
      <c r="D335" s="1">
        <v>1000</v>
      </c>
      <c r="E335" s="1">
        <v>721</v>
      </c>
      <c r="F335" s="1"/>
      <c r="G335" s="1"/>
      <c r="H335" s="1"/>
      <c r="I335" s="1"/>
      <c r="J335" s="1"/>
      <c r="K335" s="1"/>
    </row>
    <row r="336" spans="2:11">
      <c r="B336" s="1" t="s">
        <v>441</v>
      </c>
      <c r="C336" s="43"/>
      <c r="D336" s="1"/>
      <c r="E336" s="1"/>
      <c r="F336" s="1">
        <v>733.4</v>
      </c>
      <c r="G336" s="1"/>
      <c r="H336" s="1"/>
      <c r="I336" s="1">
        <f>F336-E335</f>
        <v>12.399999999999977</v>
      </c>
      <c r="J336" s="1">
        <f>I336*D335</f>
        <v>12399.999999999978</v>
      </c>
      <c r="K336" s="1"/>
    </row>
    <row r="337" spans="2:11">
      <c r="B337" s="1"/>
      <c r="C337" s="1"/>
      <c r="D337" s="1"/>
      <c r="E337" s="1"/>
      <c r="F337" s="1"/>
      <c r="G337" s="1"/>
      <c r="H337" s="1"/>
      <c r="I337" s="1"/>
      <c r="J337" s="5">
        <f>SUM(J317:J336)</f>
        <v>220919.99999999994</v>
      </c>
      <c r="K337" s="1"/>
    </row>
  </sheetData>
  <mergeCells count="11">
    <mergeCell ref="C154:C155"/>
    <mergeCell ref="C178:C181"/>
    <mergeCell ref="C194:C195"/>
    <mergeCell ref="C158:C159"/>
    <mergeCell ref="B290:B292"/>
    <mergeCell ref="C333:C334"/>
    <mergeCell ref="C328:C330"/>
    <mergeCell ref="B297:B300"/>
    <mergeCell ref="B301:B302"/>
    <mergeCell ref="B293:B296"/>
    <mergeCell ref="C331:C33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G31"/>
  <sheetViews>
    <sheetView topLeftCell="A5" workbookViewId="0">
      <selection activeCell="G23" sqref="G23"/>
    </sheetView>
  </sheetViews>
  <sheetFormatPr defaultRowHeight="15"/>
  <cols>
    <col min="2" max="2" width="15.42578125" customWidth="1"/>
    <col min="3" max="3" width="14.5703125" customWidth="1"/>
    <col min="4" max="4" width="13.42578125" customWidth="1"/>
    <col min="5" max="5" width="16.5703125" customWidth="1"/>
    <col min="6" max="6" width="13.5703125" customWidth="1"/>
    <col min="7" max="7" width="28.28515625" customWidth="1"/>
  </cols>
  <sheetData>
    <row r="2" spans="2:6" ht="15.75" thickBot="1"/>
    <row r="3" spans="2:6" ht="15.75" thickBot="1">
      <c r="B3" s="130" t="s">
        <v>445</v>
      </c>
      <c r="C3" s="131"/>
      <c r="D3" s="131"/>
      <c r="E3" s="131"/>
      <c r="F3" s="132"/>
    </row>
    <row r="4" spans="2:6">
      <c r="B4" s="39">
        <v>2017</v>
      </c>
      <c r="C4" s="39" t="s">
        <v>418</v>
      </c>
      <c r="D4" s="39" t="s">
        <v>419</v>
      </c>
      <c r="E4" s="39" t="s">
        <v>420</v>
      </c>
      <c r="F4" s="39" t="s">
        <v>421</v>
      </c>
    </row>
    <row r="5" spans="2:6">
      <c r="B5" s="5" t="s">
        <v>15</v>
      </c>
      <c r="C5" s="1">
        <v>36675</v>
      </c>
      <c r="D5" s="1">
        <f>'NF2017'!I31</f>
        <v>40050</v>
      </c>
      <c r="E5" s="1">
        <f>'BNF2017'!I25</f>
        <v>83160</v>
      </c>
      <c r="F5" s="1">
        <f>STKFUT2017!J12</f>
        <v>74500</v>
      </c>
    </row>
    <row r="6" spans="2:6">
      <c r="B6" s="5"/>
      <c r="C6" s="1"/>
      <c r="D6" s="1"/>
      <c r="E6" s="1"/>
      <c r="F6" s="1"/>
    </row>
    <row r="7" spans="2:6">
      <c r="B7" s="5" t="s">
        <v>46</v>
      </c>
      <c r="C7" s="1">
        <f>OPTION2017!H49</f>
        <v>11190</v>
      </c>
      <c r="D7" s="1">
        <f>'NF2017'!I44</f>
        <v>33300</v>
      </c>
      <c r="E7" s="1">
        <f>'BNF2017'!I38</f>
        <v>77200</v>
      </c>
      <c r="F7" s="1">
        <f>STKFUT2017!J27</f>
        <v>135300</v>
      </c>
    </row>
    <row r="8" spans="2:6">
      <c r="B8" s="5"/>
      <c r="C8" s="1"/>
      <c r="D8" s="1"/>
      <c r="E8" s="1"/>
      <c r="F8" s="1"/>
    </row>
    <row r="9" spans="2:6">
      <c r="B9" s="5" t="s">
        <v>61</v>
      </c>
      <c r="C9" s="1">
        <f>OPTION2017!H62</f>
        <v>18900</v>
      </c>
      <c r="D9" s="1">
        <f>'NF2017'!I59</f>
        <v>36750</v>
      </c>
      <c r="E9" s="1">
        <f>'BNF2017'!I51</f>
        <v>59600</v>
      </c>
      <c r="F9" s="1">
        <f>STKFUT2017!J39</f>
        <v>150900</v>
      </c>
    </row>
    <row r="10" spans="2:6">
      <c r="B10" s="5"/>
      <c r="C10" s="1"/>
      <c r="D10" s="1"/>
      <c r="E10" s="1"/>
      <c r="F10" s="1"/>
    </row>
    <row r="11" spans="2:6">
      <c r="B11" s="5" t="s">
        <v>76</v>
      </c>
      <c r="C11" s="1">
        <f>OPTION2017!H76</f>
        <v>14475</v>
      </c>
      <c r="D11" s="1">
        <f>'NF2017'!I75</f>
        <v>30225</v>
      </c>
      <c r="E11" s="1">
        <f>'BNF2017'!I63</f>
        <v>36800</v>
      </c>
      <c r="F11" s="1">
        <f>STKFUT2017!J56</f>
        <v>164040</v>
      </c>
    </row>
    <row r="12" spans="2:6">
      <c r="B12" s="5"/>
      <c r="C12" s="1"/>
      <c r="D12" s="1"/>
      <c r="E12" s="1"/>
      <c r="F12" s="1"/>
    </row>
    <row r="13" spans="2:6">
      <c r="B13" s="5" t="s">
        <v>88</v>
      </c>
      <c r="C13" s="1">
        <f>OPTION2017!H90</f>
        <v>14175</v>
      </c>
      <c r="D13" s="1">
        <f>'NF2017'!I87</f>
        <v>13875</v>
      </c>
      <c r="E13" s="1">
        <f>'BNF2017'!I76</f>
        <v>84750</v>
      </c>
      <c r="F13" s="1">
        <f>STKFUT2017!J73</f>
        <v>287316</v>
      </c>
    </row>
    <row r="14" spans="2:6">
      <c r="B14" s="5"/>
      <c r="C14" s="1"/>
      <c r="D14" s="1"/>
      <c r="E14" s="1"/>
      <c r="F14" s="1"/>
    </row>
    <row r="15" spans="2:6">
      <c r="B15" s="5" t="s">
        <v>113</v>
      </c>
      <c r="C15" s="1">
        <f>OPTION2017!H124</f>
        <v>59175</v>
      </c>
      <c r="D15" s="1">
        <f>'NF2017'!I108</f>
        <v>48825</v>
      </c>
      <c r="E15" s="1">
        <f>'BNF2017'!I96</f>
        <v>77240</v>
      </c>
      <c r="F15" s="1">
        <f>STKFUT2017!J101</f>
        <v>135849.99999999997</v>
      </c>
    </row>
    <row r="16" spans="2:6">
      <c r="B16" s="5"/>
      <c r="C16" s="1"/>
      <c r="D16" s="1"/>
      <c r="E16" s="1"/>
      <c r="F16" s="1"/>
    </row>
    <row r="17" spans="2:7">
      <c r="B17" s="5" t="s">
        <v>139</v>
      </c>
      <c r="C17" s="1">
        <f>OPTION2017!H166</f>
        <v>33187.5</v>
      </c>
      <c r="D17" s="1">
        <f>'NF2017'!I137</f>
        <v>27825</v>
      </c>
      <c r="E17" s="1">
        <f>'BNF2017'!I119</f>
        <v>68920</v>
      </c>
      <c r="F17" s="1">
        <f>STKFUT2017!J124</f>
        <v>189050</v>
      </c>
    </row>
    <row r="18" spans="2:7">
      <c r="B18" s="5"/>
      <c r="C18" s="1"/>
      <c r="D18" s="1"/>
      <c r="E18" s="1"/>
      <c r="F18" s="1"/>
    </row>
    <row r="19" spans="2:7">
      <c r="B19" s="5" t="s">
        <v>175</v>
      </c>
      <c r="C19" s="1">
        <f>OPTION2017!H255</f>
        <v>54817.500000000007</v>
      </c>
      <c r="D19" s="1">
        <f>'NF2017'!I200</f>
        <v>92129.999999999971</v>
      </c>
      <c r="E19" s="1">
        <f>'BNF2017'!I162</f>
        <v>121040</v>
      </c>
      <c r="F19" s="1">
        <f>STKFUT2017!J171</f>
        <v>242729.99999999977</v>
      </c>
    </row>
    <row r="20" spans="2:7">
      <c r="B20" s="5"/>
      <c r="C20" s="1"/>
      <c r="D20" s="1"/>
      <c r="E20" s="1"/>
      <c r="F20" s="1"/>
    </row>
    <row r="21" spans="2:7">
      <c r="B21" s="5" t="s">
        <v>291</v>
      </c>
      <c r="C21" s="1">
        <f>OPTION2017!H425</f>
        <v>42251.250000000007</v>
      </c>
      <c r="D21" s="1">
        <f>'NF2017'!I306</f>
        <v>71321.250000000058</v>
      </c>
      <c r="E21" s="1">
        <f>'BNF2017'!I253</f>
        <v>150280</v>
      </c>
      <c r="F21" s="1">
        <f>STKFUT2017!J242</f>
        <v>201289.9999999998</v>
      </c>
    </row>
    <row r="22" spans="2:7">
      <c r="B22" s="5"/>
      <c r="C22" s="1"/>
      <c r="D22" s="1"/>
      <c r="E22" s="1"/>
      <c r="F22" s="1"/>
    </row>
    <row r="23" spans="2:7">
      <c r="B23" s="5" t="s">
        <v>334</v>
      </c>
      <c r="C23" s="1">
        <f>OPTION2017!H575</f>
        <v>85417.5</v>
      </c>
      <c r="D23" s="1">
        <f>'NF2017'!I369</f>
        <v>83595.000000000029</v>
      </c>
      <c r="E23" s="1">
        <f>'BNF2017'!I291</f>
        <v>159800</v>
      </c>
      <c r="F23" s="1">
        <f>STKFUT2017!J266</f>
        <v>422010</v>
      </c>
    </row>
    <row r="24" spans="2:7">
      <c r="B24" s="5"/>
      <c r="C24" s="1"/>
      <c r="D24" s="1"/>
      <c r="E24" s="1"/>
      <c r="F24" s="1"/>
    </row>
    <row r="25" spans="2:7">
      <c r="B25" s="5" t="s">
        <v>369</v>
      </c>
      <c r="C25" s="1">
        <f>OPTION2017!H865</f>
        <v>151740.00000000003</v>
      </c>
      <c r="D25" s="1">
        <f>'NF2017'!I467</f>
        <v>187886.24999999997</v>
      </c>
      <c r="E25" s="1">
        <f>'BNF2017'!I345</f>
        <v>199040</v>
      </c>
      <c r="F25" s="1">
        <f>STKFUT2017!J313</f>
        <v>602425</v>
      </c>
    </row>
    <row r="26" spans="2:7">
      <c r="B26" s="5"/>
      <c r="C26" s="1"/>
      <c r="D26" s="1"/>
      <c r="E26" s="1"/>
      <c r="F26" s="1"/>
    </row>
    <row r="27" spans="2:7">
      <c r="B27" s="5" t="s">
        <v>402</v>
      </c>
      <c r="C27" s="1">
        <f>OPTION2017!H1109</f>
        <v>122070.00000000001</v>
      </c>
      <c r="D27" s="1">
        <f>'NF2017'!I554</f>
        <v>200325</v>
      </c>
      <c r="E27" s="1">
        <f>'BNF2017'!I386</f>
        <v>170000</v>
      </c>
      <c r="F27" s="1">
        <f>STKFUT2017!J337</f>
        <v>220919.99999999994</v>
      </c>
    </row>
    <row r="28" spans="2:7">
      <c r="B28" s="5" t="s">
        <v>422</v>
      </c>
      <c r="C28" s="5">
        <f>SUM(C5:C27)</f>
        <v>644073.75</v>
      </c>
      <c r="D28" s="5">
        <f>SUM(D5:D27)</f>
        <v>866107.50000000012</v>
      </c>
      <c r="E28" s="5">
        <f>SUM(E5:E27)</f>
        <v>1287830</v>
      </c>
      <c r="F28" s="5">
        <f>SUM(F5:F27)</f>
        <v>2826330.9999999995</v>
      </c>
      <c r="G28" s="36"/>
    </row>
    <row r="29" spans="2:7">
      <c r="B29" s="5" t="s">
        <v>423</v>
      </c>
      <c r="C29" s="33">
        <f>C28/12</f>
        <v>53672.8125</v>
      </c>
      <c r="D29" s="33">
        <f>D28/12</f>
        <v>72175.625000000015</v>
      </c>
      <c r="E29" s="33">
        <f>E28/12</f>
        <v>107319.16666666667</v>
      </c>
      <c r="F29" s="33">
        <f>F28/12</f>
        <v>235527.58333333328</v>
      </c>
    </row>
    <row r="30" spans="2:7">
      <c r="B30" s="5"/>
      <c r="C30" s="1"/>
      <c r="D30" s="1"/>
      <c r="E30" s="1"/>
      <c r="F30" s="1"/>
    </row>
    <row r="31" spans="2:7">
      <c r="B31" s="25"/>
      <c r="C31" s="1"/>
      <c r="D31" s="1"/>
      <c r="E31" s="1"/>
      <c r="F31" s="1"/>
    </row>
  </sheetData>
  <mergeCells count="1">
    <mergeCell ref="B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OPTION2018</vt:lpstr>
      <vt:lpstr>NF2018</vt:lpstr>
      <vt:lpstr>BNF2018</vt:lpstr>
      <vt:lpstr>STKFUT2018</vt:lpstr>
      <vt:lpstr>OPTION2017</vt:lpstr>
      <vt:lpstr>NF2017</vt:lpstr>
      <vt:lpstr>BNF2017</vt:lpstr>
      <vt:lpstr>STKFUT2017</vt:lpstr>
      <vt:lpstr>SUMMARY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2016-02-07T12:45:42Z</dcterms:created>
  <dcterms:modified xsi:type="dcterms:W3CDTF">2018-04-14T05:22:02Z</dcterms:modified>
</cp:coreProperties>
</file>