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OPTION" sheetId="1" r:id="rId1"/>
    <sheet name="NIFTY" sheetId="2" r:id="rId2"/>
    <sheet name="BANK" sheetId="3" r:id="rId3"/>
  </sheets>
  <calcPr calcId="124519"/>
</workbook>
</file>

<file path=xl/calcChain.xml><?xml version="1.0" encoding="utf-8"?>
<calcChain xmlns="http://schemas.openxmlformats.org/spreadsheetml/2006/main">
  <c r="L10" i="3"/>
  <c r="K10"/>
  <c r="L8"/>
  <c r="K8"/>
  <c r="L6"/>
  <c r="L11" s="1"/>
  <c r="K6"/>
  <c r="K11" s="1"/>
  <c r="L13" i="2"/>
  <c r="K13"/>
  <c r="L12"/>
  <c r="K12"/>
  <c r="L11"/>
  <c r="K11"/>
  <c r="L10"/>
  <c r="K10"/>
  <c r="L9"/>
  <c r="K9"/>
  <c r="L8"/>
  <c r="K8"/>
  <c r="L7"/>
  <c r="K7"/>
  <c r="L6"/>
  <c r="K6"/>
  <c r="L5"/>
  <c r="K5"/>
  <c r="L4"/>
  <c r="L14" s="1"/>
  <c r="K4"/>
  <c r="K14" s="1"/>
  <c r="E16" i="1"/>
  <c r="E6"/>
  <c r="E7"/>
  <c r="E8"/>
  <c r="E9"/>
  <c r="E10"/>
  <c r="E11"/>
  <c r="E12"/>
  <c r="E13"/>
  <c r="E14"/>
  <c r="E15"/>
  <c r="E18"/>
  <c r="E19"/>
  <c r="E5"/>
  <c r="E20" l="1"/>
</calcChain>
</file>

<file path=xl/sharedStrings.xml><?xml version="1.0" encoding="utf-8"?>
<sst xmlns="http://schemas.openxmlformats.org/spreadsheetml/2006/main" count="107" uniqueCount="48">
  <si>
    <t>JANUARY, 2016</t>
  </si>
  <si>
    <t>DATE</t>
  </si>
  <si>
    <t>STRIKE</t>
  </si>
  <si>
    <t>11.01.2016</t>
  </si>
  <si>
    <t>7400PE</t>
  </si>
  <si>
    <t>13.01.2016</t>
  </si>
  <si>
    <t>14.01.2016</t>
  </si>
  <si>
    <t>7400pe</t>
  </si>
  <si>
    <t>7600ce</t>
  </si>
  <si>
    <t>15.01.2016</t>
  </si>
  <si>
    <t>18.01.2016</t>
  </si>
  <si>
    <t>19.01.2016</t>
  </si>
  <si>
    <t>7500CE</t>
  </si>
  <si>
    <t>20.01.2016</t>
  </si>
  <si>
    <t>21.01.2016</t>
  </si>
  <si>
    <t>22.01.2016</t>
  </si>
  <si>
    <t>7300CE</t>
  </si>
  <si>
    <t>25.01.2016</t>
  </si>
  <si>
    <t>27.01.2016</t>
  </si>
  <si>
    <t>28.01.2016</t>
  </si>
  <si>
    <t>29.01.2016</t>
  </si>
  <si>
    <t xml:space="preserve">BUY </t>
  </si>
  <si>
    <t xml:space="preserve">SELL </t>
  </si>
  <si>
    <t>PROFIT</t>
  </si>
  <si>
    <t>PROFIT /LOSSPER LOT</t>
  </si>
  <si>
    <t>NET POINTS</t>
  </si>
  <si>
    <t>SELL</t>
  </si>
  <si>
    <t>POINTS</t>
  </si>
  <si>
    <t>FUTURE</t>
  </si>
  <si>
    <t>QTY</t>
  </si>
  <si>
    <t>SHORT</t>
  </si>
  <si>
    <t>CMP</t>
  </si>
  <si>
    <t>TARGET</t>
  </si>
  <si>
    <t>STOP</t>
  </si>
  <si>
    <t>EARN</t>
  </si>
  <si>
    <t>REMARK</t>
  </si>
  <si>
    <t>NIFTY JAN</t>
  </si>
  <si>
    <t>NO POSITION</t>
  </si>
  <si>
    <t>7380-7309-7290-7250-7225-7120</t>
  </si>
  <si>
    <t>HOLDING-300</t>
  </si>
  <si>
    <t>HOLDING-150</t>
  </si>
  <si>
    <t>7500-7515-7530-7550</t>
  </si>
  <si>
    <t>GROSS PROFIT OF JANUARY</t>
  </si>
  <si>
    <t>04.01.2016</t>
  </si>
  <si>
    <t>NIFTY BANK JAN</t>
  </si>
  <si>
    <t>08.01.2016</t>
  </si>
  <si>
    <t>12.01.2016</t>
  </si>
  <si>
    <t>GROSS PROFIT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</si>
</sst>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7" fontId="1" fillId="2" borderId="0" xfId="0" applyNumberFormat="1" applyFont="1" applyFill="1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6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0" xfId="0" applyFont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0"/>
  <sheetViews>
    <sheetView tabSelected="1" workbookViewId="0">
      <selection activeCell="N13" sqref="N13"/>
    </sheetView>
  </sheetViews>
  <sheetFormatPr defaultRowHeight="15"/>
  <cols>
    <col min="1" max="1" width="11.140625" customWidth="1"/>
    <col min="5" max="5" width="10.140625" customWidth="1"/>
  </cols>
  <sheetData>
    <row r="2" spans="1:5">
      <c r="A2" s="1" t="s">
        <v>0</v>
      </c>
      <c r="B2" s="2"/>
    </row>
    <row r="3" spans="1:5">
      <c r="A3" s="3"/>
      <c r="B3" s="3"/>
    </row>
    <row r="4" spans="1:5" ht="45">
      <c r="A4" s="4" t="s">
        <v>1</v>
      </c>
      <c r="B4" s="4" t="s">
        <v>2</v>
      </c>
      <c r="C4" s="4" t="s">
        <v>21</v>
      </c>
      <c r="D4" s="4" t="s">
        <v>22</v>
      </c>
      <c r="E4" s="13" t="s">
        <v>24</v>
      </c>
    </row>
    <row r="5" spans="1:5">
      <c r="A5" s="5" t="s">
        <v>3</v>
      </c>
      <c r="B5" s="6" t="s">
        <v>4</v>
      </c>
      <c r="C5" s="3">
        <v>50</v>
      </c>
      <c r="D5" s="3">
        <v>78</v>
      </c>
      <c r="E5" s="5">
        <f>D5-C5</f>
        <v>28</v>
      </c>
    </row>
    <row r="6" spans="1:5">
      <c r="A6" s="5" t="s">
        <v>5</v>
      </c>
      <c r="B6" s="6" t="s">
        <v>4</v>
      </c>
      <c r="C6" s="3">
        <v>50</v>
      </c>
      <c r="D6" s="3">
        <v>45</v>
      </c>
      <c r="E6" s="11">
        <f t="shared" ref="E6:E19" si="0">D6-C6</f>
        <v>-5</v>
      </c>
    </row>
    <row r="7" spans="1:5">
      <c r="A7" s="5" t="s">
        <v>6</v>
      </c>
      <c r="B7" s="7" t="s">
        <v>7</v>
      </c>
      <c r="C7" s="3">
        <v>82</v>
      </c>
      <c r="D7" s="3">
        <v>59</v>
      </c>
      <c r="E7" s="11">
        <f t="shared" si="0"/>
        <v>-23</v>
      </c>
    </row>
    <row r="8" spans="1:5">
      <c r="A8" s="5" t="s">
        <v>6</v>
      </c>
      <c r="B8" s="7" t="s">
        <v>8</v>
      </c>
      <c r="C8" s="3">
        <v>98</v>
      </c>
      <c r="D8" s="3">
        <v>108</v>
      </c>
      <c r="E8" s="5">
        <f t="shared" si="0"/>
        <v>10</v>
      </c>
    </row>
    <row r="9" spans="1:5">
      <c r="A9" s="8" t="s">
        <v>9</v>
      </c>
      <c r="B9" s="7" t="s">
        <v>7</v>
      </c>
      <c r="C9" s="10">
        <v>77</v>
      </c>
      <c r="D9" s="3">
        <v>91</v>
      </c>
      <c r="E9" s="5">
        <f t="shared" si="0"/>
        <v>14</v>
      </c>
    </row>
    <row r="10" spans="1:5">
      <c r="A10" s="8" t="s">
        <v>10</v>
      </c>
      <c r="B10" s="9" t="s">
        <v>4</v>
      </c>
      <c r="C10" s="10">
        <v>77</v>
      </c>
      <c r="D10" s="10">
        <v>115</v>
      </c>
      <c r="E10" s="5">
        <f t="shared" si="0"/>
        <v>38</v>
      </c>
    </row>
    <row r="11" spans="1:5">
      <c r="A11" s="8" t="s">
        <v>11</v>
      </c>
      <c r="B11" s="9" t="s">
        <v>12</v>
      </c>
      <c r="C11" s="10">
        <v>48</v>
      </c>
      <c r="D11" s="3">
        <v>60</v>
      </c>
      <c r="E11" s="5">
        <f t="shared" si="0"/>
        <v>12</v>
      </c>
    </row>
    <row r="12" spans="1:5">
      <c r="A12" s="8" t="s">
        <v>11</v>
      </c>
      <c r="B12" s="9" t="s">
        <v>7</v>
      </c>
      <c r="C12" s="10">
        <v>77</v>
      </c>
      <c r="D12" s="10">
        <v>67</v>
      </c>
      <c r="E12" s="11">
        <f t="shared" si="0"/>
        <v>-10</v>
      </c>
    </row>
    <row r="13" spans="1:5">
      <c r="A13" s="8" t="s">
        <v>13</v>
      </c>
      <c r="B13" s="9" t="s">
        <v>4</v>
      </c>
      <c r="C13" s="10">
        <v>108</v>
      </c>
      <c r="D13" s="3">
        <v>170</v>
      </c>
      <c r="E13" s="5">
        <f t="shared" si="0"/>
        <v>62</v>
      </c>
    </row>
    <row r="14" spans="1:5">
      <c r="A14" s="8" t="s">
        <v>14</v>
      </c>
      <c r="B14" s="9" t="s">
        <v>4</v>
      </c>
      <c r="C14" s="10">
        <v>153</v>
      </c>
      <c r="D14" s="10">
        <v>165</v>
      </c>
      <c r="E14" s="5">
        <f t="shared" si="0"/>
        <v>12</v>
      </c>
    </row>
    <row r="15" spans="1:5">
      <c r="A15" s="8" t="s">
        <v>15</v>
      </c>
      <c r="B15" s="9" t="s">
        <v>16</v>
      </c>
      <c r="C15" s="10">
        <v>88</v>
      </c>
      <c r="D15" s="10">
        <v>139</v>
      </c>
      <c r="E15" s="5">
        <f t="shared" si="0"/>
        <v>51</v>
      </c>
    </row>
    <row r="16" spans="1:5">
      <c r="A16" s="8" t="s">
        <v>17</v>
      </c>
      <c r="B16" s="14" t="s">
        <v>16</v>
      </c>
      <c r="C16" s="17">
        <v>134</v>
      </c>
      <c r="D16" s="18">
        <v>166</v>
      </c>
      <c r="E16" s="19">
        <f>D16-C16</f>
        <v>32</v>
      </c>
    </row>
    <row r="17" spans="1:5">
      <c r="A17" s="8" t="s">
        <v>18</v>
      </c>
      <c r="B17" s="15"/>
      <c r="C17" s="20"/>
      <c r="D17" s="21"/>
      <c r="E17" s="22"/>
    </row>
    <row r="18" spans="1:5">
      <c r="A18" s="8" t="s">
        <v>19</v>
      </c>
      <c r="B18" s="16" t="s">
        <v>16</v>
      </c>
      <c r="C18" s="10">
        <v>134</v>
      </c>
      <c r="D18" s="10">
        <v>154</v>
      </c>
      <c r="E18" s="5">
        <f t="shared" si="0"/>
        <v>20</v>
      </c>
    </row>
    <row r="19" spans="1:5">
      <c r="A19" s="8" t="s">
        <v>20</v>
      </c>
      <c r="B19" s="9" t="s">
        <v>12</v>
      </c>
      <c r="C19" s="3">
        <v>114</v>
      </c>
      <c r="D19" s="10">
        <v>164</v>
      </c>
      <c r="E19" s="5">
        <f t="shared" si="0"/>
        <v>50</v>
      </c>
    </row>
    <row r="20" spans="1:5">
      <c r="C20" s="23" t="s">
        <v>25</v>
      </c>
      <c r="E20" s="12">
        <f>SUM(E5:E19)</f>
        <v>291</v>
      </c>
    </row>
  </sheetData>
  <mergeCells count="4">
    <mergeCell ref="B16:B17"/>
    <mergeCell ref="C16:C17"/>
    <mergeCell ref="D16:D17"/>
    <mergeCell ref="E16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J23" sqref="J23"/>
    </sheetView>
  </sheetViews>
  <sheetFormatPr defaultRowHeight="15"/>
  <cols>
    <col min="1" max="1" width="11" customWidth="1"/>
    <col min="2" max="2" width="13.7109375" customWidth="1"/>
    <col min="10" max="10" width="16.5703125" customWidth="1"/>
    <col min="13" max="13" width="17.140625" customWidth="1"/>
  </cols>
  <sheetData>
    <row r="1" spans="1:13">
      <c r="A1" s="1" t="s">
        <v>0</v>
      </c>
    </row>
    <row r="2" spans="1:13">
      <c r="A2" s="24"/>
      <c r="B2" s="24"/>
      <c r="C2" s="24"/>
      <c r="D2" s="24"/>
      <c r="E2" s="24"/>
      <c r="F2" s="24"/>
      <c r="G2" s="24" t="s">
        <v>26</v>
      </c>
      <c r="H2" s="24"/>
      <c r="I2" s="24"/>
      <c r="J2" s="24"/>
      <c r="K2" s="24"/>
      <c r="L2" s="24" t="s">
        <v>27</v>
      </c>
      <c r="M2" s="24"/>
    </row>
    <row r="3" spans="1:13">
      <c r="A3" s="25" t="s">
        <v>1</v>
      </c>
      <c r="B3" s="25" t="s">
        <v>28</v>
      </c>
      <c r="C3" s="25" t="s">
        <v>29</v>
      </c>
      <c r="D3" s="25" t="s">
        <v>21</v>
      </c>
      <c r="E3" s="25" t="s">
        <v>30</v>
      </c>
      <c r="F3" s="25" t="s">
        <v>26</v>
      </c>
      <c r="G3" s="25" t="s">
        <v>29</v>
      </c>
      <c r="H3" s="25" t="s">
        <v>31</v>
      </c>
      <c r="I3" s="25" t="s">
        <v>32</v>
      </c>
      <c r="J3" s="25" t="s">
        <v>33</v>
      </c>
      <c r="K3" s="25" t="s">
        <v>23</v>
      </c>
      <c r="L3" s="25" t="s">
        <v>34</v>
      </c>
      <c r="M3" s="25" t="s">
        <v>35</v>
      </c>
    </row>
    <row r="4" spans="1:13">
      <c r="A4" s="26" t="s">
        <v>3</v>
      </c>
      <c r="B4" s="26" t="s">
        <v>36</v>
      </c>
      <c r="C4" s="26">
        <v>300</v>
      </c>
      <c r="D4" s="26">
        <v>7450</v>
      </c>
      <c r="E4" s="26">
        <v>7610</v>
      </c>
      <c r="F4" s="26"/>
      <c r="G4" s="26">
        <v>300</v>
      </c>
      <c r="H4" s="26">
        <v>7572</v>
      </c>
      <c r="I4" s="26">
        <v>7450</v>
      </c>
      <c r="J4" s="26">
        <v>7605</v>
      </c>
      <c r="K4" s="27">
        <f>300*(7610-7450)</f>
        <v>48000</v>
      </c>
      <c r="L4" s="27">
        <f>E4-D4</f>
        <v>160</v>
      </c>
      <c r="M4" s="26" t="s">
        <v>37</v>
      </c>
    </row>
    <row r="5" spans="1:13">
      <c r="A5" s="28" t="s">
        <v>6</v>
      </c>
      <c r="B5" s="28" t="s">
        <v>36</v>
      </c>
      <c r="C5" s="28">
        <v>450</v>
      </c>
      <c r="D5" s="28">
        <v>7440</v>
      </c>
      <c r="E5" s="28">
        <v>7550</v>
      </c>
      <c r="F5" s="28"/>
      <c r="G5" s="28">
        <v>150</v>
      </c>
      <c r="H5" s="28">
        <v>7440</v>
      </c>
      <c r="I5" s="28" t="s">
        <v>38</v>
      </c>
      <c r="J5" s="28">
        <v>7590</v>
      </c>
      <c r="K5" s="29">
        <f>150*(E5-D5)</f>
        <v>16500</v>
      </c>
      <c r="L5" s="29">
        <f>E5-D5</f>
        <v>110</v>
      </c>
      <c r="M5" s="28" t="s">
        <v>39</v>
      </c>
    </row>
    <row r="6" spans="1:13">
      <c r="A6" s="24" t="s">
        <v>10</v>
      </c>
      <c r="B6" s="24" t="s">
        <v>36</v>
      </c>
      <c r="C6" s="24">
        <v>150</v>
      </c>
      <c r="D6" s="24">
        <v>7357</v>
      </c>
      <c r="E6" s="24">
        <v>7550</v>
      </c>
      <c r="F6" s="24"/>
      <c r="G6" s="24">
        <v>150</v>
      </c>
      <c r="H6" s="24"/>
      <c r="I6" s="24"/>
      <c r="J6" s="24">
        <v>7497</v>
      </c>
      <c r="K6" s="30">
        <f>C6*(E6-D6)</f>
        <v>28950</v>
      </c>
      <c r="L6" s="30">
        <f>E6-D6</f>
        <v>193</v>
      </c>
      <c r="M6" s="24" t="s">
        <v>40</v>
      </c>
    </row>
    <row r="7" spans="1:13">
      <c r="A7" s="24" t="s">
        <v>13</v>
      </c>
      <c r="B7" s="24" t="s">
        <v>36</v>
      </c>
      <c r="C7" s="24">
        <v>75</v>
      </c>
      <c r="D7" s="24">
        <v>7290</v>
      </c>
      <c r="E7" s="24">
        <v>7550</v>
      </c>
      <c r="F7" s="24"/>
      <c r="G7" s="24">
        <v>75</v>
      </c>
      <c r="H7" s="24"/>
      <c r="I7" s="24"/>
      <c r="J7" s="24"/>
      <c r="K7" s="30">
        <f>C7*(E7-D7)</f>
        <v>19500</v>
      </c>
      <c r="L7" s="30">
        <f>E7-D7</f>
        <v>260</v>
      </c>
      <c r="M7" s="24"/>
    </row>
    <row r="8" spans="1:13">
      <c r="A8" s="24" t="s">
        <v>13</v>
      </c>
      <c r="B8" s="24" t="s">
        <v>36</v>
      </c>
      <c r="C8" s="24">
        <v>75</v>
      </c>
      <c r="D8" s="24">
        <v>7240</v>
      </c>
      <c r="E8" s="24">
        <v>7550</v>
      </c>
      <c r="F8" s="24"/>
      <c r="G8" s="24">
        <v>75</v>
      </c>
      <c r="H8" s="24"/>
      <c r="I8" s="24"/>
      <c r="J8" s="24"/>
      <c r="K8" s="30">
        <f>75*(E8-D8)</f>
        <v>23250</v>
      </c>
      <c r="L8" s="30">
        <f>E8-D8</f>
        <v>310</v>
      </c>
      <c r="M8" s="24">
        <v>0</v>
      </c>
    </row>
    <row r="9" spans="1:13">
      <c r="A9" s="24" t="s">
        <v>14</v>
      </c>
      <c r="B9" s="24" t="s">
        <v>36</v>
      </c>
      <c r="C9" s="24">
        <v>150</v>
      </c>
      <c r="D9" s="24">
        <v>7370</v>
      </c>
      <c r="E9" s="24"/>
      <c r="F9" s="24">
        <v>7400</v>
      </c>
      <c r="G9" s="24">
        <v>150</v>
      </c>
      <c r="H9" s="24"/>
      <c r="I9" s="24"/>
      <c r="J9" s="24"/>
      <c r="K9" s="30">
        <f>150*(F9-D9)</f>
        <v>4500</v>
      </c>
      <c r="L9" s="30">
        <f>F9-D9</f>
        <v>30</v>
      </c>
      <c r="M9" s="24"/>
    </row>
    <row r="10" spans="1:13">
      <c r="A10" s="24" t="s">
        <v>15</v>
      </c>
      <c r="B10" s="24" t="s">
        <v>36</v>
      </c>
      <c r="C10" s="24">
        <v>450</v>
      </c>
      <c r="D10" s="24">
        <v>7352</v>
      </c>
      <c r="E10" s="24"/>
      <c r="F10" s="24">
        <v>7432</v>
      </c>
      <c r="G10" s="24">
        <v>450</v>
      </c>
      <c r="H10" s="24"/>
      <c r="I10" s="24"/>
      <c r="J10" s="24"/>
      <c r="K10" s="30">
        <f>450*(F10-D10)</f>
        <v>36000</v>
      </c>
      <c r="L10" s="30">
        <f>F10-D10</f>
        <v>80</v>
      </c>
      <c r="M10" s="24"/>
    </row>
    <row r="11" spans="1:13">
      <c r="A11" s="24" t="s">
        <v>17</v>
      </c>
      <c r="B11" s="24" t="s">
        <v>36</v>
      </c>
      <c r="C11" s="24">
        <v>300</v>
      </c>
      <c r="D11" s="24">
        <v>7427</v>
      </c>
      <c r="E11" s="24"/>
      <c r="F11" s="24">
        <v>7467</v>
      </c>
      <c r="G11" s="24">
        <v>150</v>
      </c>
      <c r="H11" s="24">
        <v>7433.4</v>
      </c>
      <c r="I11" s="24" t="s">
        <v>41</v>
      </c>
      <c r="J11" s="24">
        <v>7402</v>
      </c>
      <c r="K11" s="30">
        <f>G11*(F11-D11)</f>
        <v>6000</v>
      </c>
      <c r="L11" s="30">
        <f>F11-D11</f>
        <v>40</v>
      </c>
      <c r="M11" s="24">
        <v>150</v>
      </c>
    </row>
    <row r="12" spans="1:13">
      <c r="A12" s="24" t="s">
        <v>19</v>
      </c>
      <c r="B12" s="24" t="s">
        <v>36</v>
      </c>
      <c r="C12" s="24">
        <v>150</v>
      </c>
      <c r="D12" s="24">
        <v>7427</v>
      </c>
      <c r="E12" s="24"/>
      <c r="F12" s="24">
        <v>7461</v>
      </c>
      <c r="G12" s="24">
        <v>150</v>
      </c>
      <c r="H12" s="24"/>
      <c r="I12" s="24"/>
      <c r="J12" s="24"/>
      <c r="K12" s="30">
        <f>C12*(F12-D12)</f>
        <v>5100</v>
      </c>
      <c r="L12" s="30">
        <f>F12-D12</f>
        <v>34</v>
      </c>
      <c r="M12" s="24"/>
    </row>
    <row r="13" spans="1:13">
      <c r="A13" s="24" t="s">
        <v>20</v>
      </c>
      <c r="B13" s="24" t="s">
        <v>36</v>
      </c>
      <c r="C13" s="24">
        <v>450</v>
      </c>
      <c r="D13" s="24">
        <v>7476</v>
      </c>
      <c r="E13" s="24"/>
      <c r="F13" s="24">
        <v>7576</v>
      </c>
      <c r="G13" s="24">
        <v>450</v>
      </c>
      <c r="H13" s="24">
        <v>7568.05</v>
      </c>
      <c r="I13" s="24"/>
      <c r="J13" s="24"/>
      <c r="K13" s="30">
        <f>450*(F13-D13)</f>
        <v>45000</v>
      </c>
      <c r="L13" s="30">
        <f>F13-D13</f>
        <v>100</v>
      </c>
      <c r="M13" s="24">
        <v>0</v>
      </c>
    </row>
    <row r="14" spans="1:13">
      <c r="A14" s="24"/>
      <c r="B14" s="24"/>
      <c r="C14" s="24"/>
      <c r="D14" s="24"/>
      <c r="E14" s="24"/>
      <c r="F14" s="24"/>
      <c r="G14" s="24"/>
      <c r="H14" s="24"/>
      <c r="I14" s="24" t="s">
        <v>42</v>
      </c>
      <c r="J14" s="24"/>
      <c r="K14" s="31">
        <f>SUM(K4:K13)</f>
        <v>232800</v>
      </c>
      <c r="L14" s="31">
        <f>SUM(L4:L13)</f>
        <v>1317</v>
      </c>
      <c r="M1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1"/>
  <sheetViews>
    <sheetView workbookViewId="0">
      <selection activeCell="H18" sqref="H18"/>
    </sheetView>
  </sheetViews>
  <sheetFormatPr defaultRowHeight="15"/>
  <cols>
    <col min="1" max="1" width="12.42578125" customWidth="1"/>
    <col min="2" max="2" width="16" customWidth="1"/>
  </cols>
  <sheetData>
    <row r="2" spans="1:12">
      <c r="A2" s="1" t="s">
        <v>0</v>
      </c>
    </row>
    <row r="3" spans="1:12">
      <c r="A3" s="24"/>
      <c r="B3" s="24"/>
      <c r="C3" s="24"/>
      <c r="D3" s="24"/>
      <c r="E3" s="24"/>
      <c r="F3" s="24"/>
      <c r="G3" s="24" t="s">
        <v>26</v>
      </c>
      <c r="H3" s="24"/>
      <c r="I3" s="24"/>
      <c r="J3" s="24" t="s">
        <v>13</v>
      </c>
      <c r="K3" s="24"/>
      <c r="L3" s="24" t="s">
        <v>27</v>
      </c>
    </row>
    <row r="4" spans="1:12">
      <c r="A4" s="25" t="s">
        <v>1</v>
      </c>
      <c r="B4" s="25" t="s">
        <v>28</v>
      </c>
      <c r="C4" s="25" t="s">
        <v>29</v>
      </c>
      <c r="D4" s="25" t="s">
        <v>21</v>
      </c>
      <c r="E4" s="25" t="s">
        <v>30</v>
      </c>
      <c r="F4" s="25" t="s">
        <v>26</v>
      </c>
      <c r="G4" s="25" t="s">
        <v>29</v>
      </c>
      <c r="H4" s="25" t="s">
        <v>31</v>
      </c>
      <c r="I4" s="25" t="s">
        <v>32</v>
      </c>
      <c r="J4" s="25" t="s">
        <v>33</v>
      </c>
      <c r="K4" s="25" t="s">
        <v>23</v>
      </c>
      <c r="L4" s="25" t="s">
        <v>34</v>
      </c>
    </row>
    <row r="5" spans="1:12">
      <c r="A5" s="3" t="s">
        <v>43</v>
      </c>
      <c r="B5" s="3" t="s">
        <v>44</v>
      </c>
      <c r="C5" s="3">
        <v>90</v>
      </c>
      <c r="D5" s="3"/>
      <c r="E5" s="3">
        <v>16810</v>
      </c>
      <c r="F5" s="3"/>
      <c r="G5" s="3"/>
      <c r="H5" s="3"/>
      <c r="I5" s="3"/>
      <c r="J5" s="3"/>
      <c r="K5" s="3"/>
      <c r="L5" s="3"/>
    </row>
    <row r="6" spans="1:12">
      <c r="A6" s="3" t="s">
        <v>45</v>
      </c>
      <c r="B6" s="3" t="s">
        <v>44</v>
      </c>
      <c r="C6" s="3">
        <v>90</v>
      </c>
      <c r="D6" s="3">
        <v>16160</v>
      </c>
      <c r="E6" s="3"/>
      <c r="F6" s="3"/>
      <c r="G6" s="3"/>
      <c r="H6" s="3"/>
      <c r="I6" s="3"/>
      <c r="J6" s="3"/>
      <c r="K6" s="5">
        <f>90*(E5-D6)</f>
        <v>58500</v>
      </c>
      <c r="L6" s="3">
        <f>E5-D6</f>
        <v>650</v>
      </c>
    </row>
    <row r="7" spans="1:12">
      <c r="A7" s="3" t="s">
        <v>46</v>
      </c>
      <c r="B7" s="3" t="s">
        <v>44</v>
      </c>
      <c r="C7" s="3">
        <v>90</v>
      </c>
      <c r="D7" s="3"/>
      <c r="E7" s="3">
        <v>16050</v>
      </c>
      <c r="F7" s="3"/>
      <c r="G7" s="3"/>
      <c r="H7" s="3"/>
      <c r="I7" s="3"/>
      <c r="J7" s="3"/>
      <c r="K7" s="3"/>
      <c r="L7" s="3"/>
    </row>
    <row r="8" spans="1:12">
      <c r="A8" s="3" t="s">
        <v>10</v>
      </c>
      <c r="B8" s="3" t="s">
        <v>44</v>
      </c>
      <c r="C8" s="3">
        <v>90</v>
      </c>
      <c r="D8" s="3">
        <v>15053</v>
      </c>
      <c r="E8" s="3"/>
      <c r="F8" s="3"/>
      <c r="G8" s="3"/>
      <c r="H8" s="3"/>
      <c r="I8" s="3"/>
      <c r="J8" s="3"/>
      <c r="K8" s="5">
        <f>90*(E7-D8)</f>
        <v>89730</v>
      </c>
      <c r="L8" s="3">
        <f>E7-D8</f>
        <v>997</v>
      </c>
    </row>
    <row r="9" spans="1:12">
      <c r="A9" s="3" t="s">
        <v>11</v>
      </c>
      <c r="B9" s="3" t="s">
        <v>44</v>
      </c>
      <c r="C9" s="3">
        <v>60</v>
      </c>
      <c r="D9" s="3">
        <v>15201</v>
      </c>
      <c r="E9" s="3"/>
      <c r="F9" s="3"/>
      <c r="G9" s="3"/>
      <c r="H9" s="3"/>
      <c r="I9" s="3"/>
      <c r="J9" s="3"/>
      <c r="K9" s="3"/>
      <c r="L9" s="3"/>
    </row>
    <row r="10" spans="1:12">
      <c r="A10" s="3" t="s">
        <v>17</v>
      </c>
      <c r="B10" s="3" t="s">
        <v>44</v>
      </c>
      <c r="C10" s="3">
        <v>60</v>
      </c>
      <c r="D10" s="3"/>
      <c r="E10" s="3"/>
      <c r="F10" s="3">
        <v>15620</v>
      </c>
      <c r="G10" s="3"/>
      <c r="H10" s="3"/>
      <c r="I10" s="3"/>
      <c r="J10" s="3"/>
      <c r="K10" s="3">
        <f>60*(F10-D9)</f>
        <v>25140</v>
      </c>
      <c r="L10" s="3">
        <f>F10-D9</f>
        <v>419</v>
      </c>
    </row>
    <row r="11" spans="1:12">
      <c r="A11" s="3"/>
      <c r="B11" s="3"/>
      <c r="C11" s="3"/>
      <c r="D11" s="3"/>
      <c r="E11" s="3"/>
      <c r="F11" s="3"/>
      <c r="G11" s="3"/>
      <c r="H11" s="3"/>
      <c r="I11" s="32" t="s">
        <v>47</v>
      </c>
      <c r="J11" s="3"/>
      <c r="K11" s="12">
        <f>SUM(K6:K10)</f>
        <v>173370</v>
      </c>
      <c r="L11" s="12">
        <f>SUM(L6:L10)</f>
        <v>2066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</vt:lpstr>
      <vt:lpstr>NIFTY</vt:lpstr>
      <vt:lpstr>BANK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2016-02-07T12:59:28Z</dcterms:modified>
</cp:coreProperties>
</file>