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 activeTab="3"/>
  </bookViews>
  <sheets>
    <sheet name="OPTION" sheetId="1" r:id="rId1"/>
    <sheet name="NIFTY" sheetId="2" r:id="rId2"/>
    <sheet name="BANK" sheetId="3" r:id="rId3"/>
    <sheet name="stock option" sheetId="4" r:id="rId4"/>
    <sheet name="STK FUT" sheetId="5" r:id="rId5"/>
  </sheets>
  <calcPr calcId="124519"/>
</workbook>
</file>

<file path=xl/calcChain.xml><?xml version="1.0" encoding="utf-8"?>
<calcChain xmlns="http://schemas.openxmlformats.org/spreadsheetml/2006/main">
  <c r="I36" i="5"/>
  <c r="H36"/>
  <c r="I33"/>
  <c r="H33"/>
  <c r="I31"/>
  <c r="H31"/>
  <c r="I28"/>
  <c r="H28"/>
  <c r="I25"/>
  <c r="H25"/>
  <c r="I22"/>
  <c r="H22"/>
  <c r="I20"/>
  <c r="H20"/>
  <c r="I17"/>
  <c r="H17"/>
  <c r="I15"/>
  <c r="H15"/>
  <c r="I13"/>
  <c r="H13"/>
  <c r="I11"/>
  <c r="H11"/>
  <c r="I8"/>
  <c r="H8"/>
  <c r="I6"/>
  <c r="I37" s="1"/>
  <c r="H6"/>
  <c r="G28" i="4"/>
  <c r="G26"/>
  <c r="G25"/>
  <c r="G22"/>
  <c r="G20"/>
  <c r="G18"/>
  <c r="G16"/>
  <c r="G15"/>
  <c r="G14"/>
  <c r="G13"/>
  <c r="G12"/>
  <c r="G11"/>
  <c r="G9"/>
  <c r="G8"/>
  <c r="G7"/>
  <c r="G6"/>
  <c r="G5"/>
  <c r="G29" s="1"/>
  <c r="G11" i="3"/>
  <c r="G7"/>
  <c r="G13" s="1"/>
  <c r="H15" i="2"/>
  <c r="H12"/>
  <c r="H10"/>
  <c r="H8"/>
  <c r="H6"/>
  <c r="H16" s="1"/>
  <c r="G18" i="1"/>
  <c r="G16"/>
  <c r="G14"/>
  <c r="G13"/>
  <c r="G12"/>
  <c r="G10"/>
  <c r="G9"/>
  <c r="G8"/>
  <c r="G19" s="1"/>
</calcChain>
</file>

<file path=xl/sharedStrings.xml><?xml version="1.0" encoding="utf-8"?>
<sst xmlns="http://schemas.openxmlformats.org/spreadsheetml/2006/main" count="209" uniqueCount="81">
  <si>
    <t>DATE</t>
  </si>
  <si>
    <t>STRIKE</t>
  </si>
  <si>
    <t xml:space="preserve">BUY </t>
  </si>
  <si>
    <t>SELL</t>
  </si>
  <si>
    <t>POINTS</t>
  </si>
  <si>
    <t>FUTURE</t>
  </si>
  <si>
    <t>SHORT</t>
  </si>
  <si>
    <t>TARGET</t>
  </si>
  <si>
    <t>STOP</t>
  </si>
  <si>
    <t>EARN</t>
  </si>
  <si>
    <t>REMARK</t>
  </si>
  <si>
    <t>BUY (Rs)</t>
  </si>
  <si>
    <t>SELL Rs)</t>
  </si>
  <si>
    <t>EARNED</t>
  </si>
  <si>
    <t>TOTAL PROFIT PER LOT</t>
  </si>
  <si>
    <t>HOLD</t>
  </si>
  <si>
    <t>SCRIPTS</t>
  </si>
  <si>
    <t>BUY</t>
  </si>
  <si>
    <t xml:space="preserve">SELL </t>
  </si>
  <si>
    <t>NET</t>
  </si>
  <si>
    <t>LOT SIZE</t>
  </si>
  <si>
    <t>8500PE AUG</t>
  </si>
  <si>
    <t>8700CE AUG</t>
  </si>
  <si>
    <t>NIFTY AUG</t>
  </si>
  <si>
    <t>AUGUST</t>
  </si>
  <si>
    <t>01.08.2016</t>
  </si>
  <si>
    <t>02.08.2016</t>
  </si>
  <si>
    <t>03.08.2016</t>
  </si>
  <si>
    <t>06.08.2016</t>
  </si>
  <si>
    <t>22.08.2016</t>
  </si>
  <si>
    <t>8400CE SEPT</t>
  </si>
  <si>
    <t>9000PE SEPT</t>
  </si>
  <si>
    <t>26.08.2016</t>
  </si>
  <si>
    <t>31.08.2016</t>
  </si>
  <si>
    <t>8800CE</t>
  </si>
  <si>
    <t>04.08.2016</t>
  </si>
  <si>
    <t>09.08.2016</t>
  </si>
  <si>
    <t>11.08.2016</t>
  </si>
  <si>
    <t>18.08.2016</t>
  </si>
  <si>
    <t>NIFTY SEPT</t>
  </si>
  <si>
    <t>29.08.2016</t>
  </si>
  <si>
    <t>BANK 25AUG</t>
  </si>
  <si>
    <t>BANK 29 SEPT</t>
  </si>
  <si>
    <t>PROFIT</t>
  </si>
  <si>
    <t>AMARAJABAT-920CE</t>
  </si>
  <si>
    <t>DISH TV- 100 CE</t>
  </si>
  <si>
    <t>HAVELLS-400CE</t>
  </si>
  <si>
    <t>VEDL-190CE</t>
  </si>
  <si>
    <t>BHARATFIN-800PE</t>
  </si>
  <si>
    <t>IBULHSGFIN-820CE</t>
  </si>
  <si>
    <t>AMARAJABAT-940CE</t>
  </si>
  <si>
    <t>DHFL-245CE</t>
  </si>
  <si>
    <t>RELINFRA-640CE</t>
  </si>
  <si>
    <t>TATAMOTOR-520CE</t>
  </si>
  <si>
    <t>08.08.2016</t>
  </si>
  <si>
    <t>HINDALCO-150CE</t>
  </si>
  <si>
    <t>REC-230CE</t>
  </si>
  <si>
    <t>10.08.2016</t>
  </si>
  <si>
    <t>23.08.2016</t>
  </si>
  <si>
    <t>19.08.2016</t>
  </si>
  <si>
    <t>CANBANK-SEPT  280CE</t>
  </si>
  <si>
    <t>ONGC-SEPT 260CE</t>
  </si>
  <si>
    <t>24.08.2016</t>
  </si>
  <si>
    <t>25.08.2016</t>
  </si>
  <si>
    <t>RELINFRA-620CE</t>
  </si>
  <si>
    <t>RELCAPITAL-550CE</t>
  </si>
  <si>
    <t>RELCAPITAL 25AUG</t>
  </si>
  <si>
    <t>RELCAPITAL 29SEPT</t>
  </si>
  <si>
    <t>RELINFRA 25AUG</t>
  </si>
  <si>
    <t>VEDL 25AUG</t>
  </si>
  <si>
    <t>12.08.2016</t>
  </si>
  <si>
    <t>CADILA 25AUG</t>
  </si>
  <si>
    <t>HINDALCO 25AUG</t>
  </si>
  <si>
    <t>17.08.2016</t>
  </si>
  <si>
    <t>05.08.2016</t>
  </si>
  <si>
    <t>AMARAJABAT</t>
  </si>
  <si>
    <t>TATAGLOBAL</t>
  </si>
  <si>
    <t>VOLTAS</t>
  </si>
  <si>
    <t>16.08.2016</t>
  </si>
  <si>
    <t>IRB</t>
  </si>
  <si>
    <t>DHFL 29SEPT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</si>
</sst>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2" borderId="1" xfId="0" applyFill="1" applyBorder="1"/>
    <xf numFmtId="0" fontId="3" fillId="2" borderId="1" xfId="0" applyFont="1" applyFill="1" applyBorder="1"/>
    <xf numFmtId="0" fontId="0" fillId="6" borderId="1" xfId="0" applyFill="1" applyBorder="1"/>
    <xf numFmtId="0" fontId="0" fillId="7" borderId="0" xfId="0" applyFill="1" applyBorder="1"/>
    <xf numFmtId="0" fontId="1" fillId="0" borderId="1" xfId="0" applyFont="1" applyBorder="1"/>
    <xf numFmtId="0" fontId="0" fillId="8" borderId="1" xfId="0" applyFill="1" applyBorder="1"/>
    <xf numFmtId="0" fontId="1" fillId="0" borderId="0" xfId="0" applyFont="1"/>
    <xf numFmtId="0" fontId="0" fillId="8" borderId="0" xfId="0" applyFill="1" applyBorder="1"/>
    <xf numFmtId="0" fontId="0" fillId="0" borderId="2" xfId="0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19"/>
  <sheetViews>
    <sheetView workbookViewId="0">
      <selection activeCell="A3" sqref="A3:H19"/>
    </sheetView>
  </sheetViews>
  <sheetFormatPr defaultRowHeight="15"/>
  <cols>
    <col min="1" max="1" width="11.140625" customWidth="1"/>
    <col min="2" max="2" width="19.28515625" customWidth="1"/>
    <col min="5" max="5" width="10.140625" customWidth="1"/>
    <col min="8" max="8" width="19.7109375" customWidth="1"/>
  </cols>
  <sheetData>
    <row r="3" spans="1:8">
      <c r="A3" s="12" t="s">
        <v>24</v>
      </c>
    </row>
    <row r="4" spans="1:8">
      <c r="A4" s="1"/>
      <c r="B4" s="1"/>
      <c r="C4" s="1"/>
      <c r="D4" s="3"/>
      <c r="E4" s="3"/>
      <c r="F4" s="3"/>
      <c r="G4" s="3" t="s">
        <v>4</v>
      </c>
      <c r="H4" s="6" t="s">
        <v>10</v>
      </c>
    </row>
    <row r="5" spans="1:8">
      <c r="A5" s="2" t="s">
        <v>0</v>
      </c>
      <c r="B5" s="2" t="s">
        <v>1</v>
      </c>
      <c r="C5" s="2" t="s">
        <v>11</v>
      </c>
      <c r="D5" s="2" t="s">
        <v>7</v>
      </c>
      <c r="E5" s="2" t="s">
        <v>8</v>
      </c>
      <c r="F5" s="2" t="s">
        <v>12</v>
      </c>
      <c r="G5" s="2" t="s">
        <v>13</v>
      </c>
      <c r="H5" s="6"/>
    </row>
    <row r="6" spans="1:8">
      <c r="A6" s="1" t="s">
        <v>25</v>
      </c>
      <c r="B6" s="1" t="s">
        <v>21</v>
      </c>
      <c r="C6" s="1">
        <v>63</v>
      </c>
      <c r="D6" s="1"/>
      <c r="E6" s="1"/>
      <c r="F6" s="1">
        <v>72</v>
      </c>
      <c r="G6" s="1"/>
      <c r="H6" s="1"/>
    </row>
    <row r="7" spans="1:8">
      <c r="A7" s="1" t="s">
        <v>25</v>
      </c>
      <c r="B7" s="1" t="s">
        <v>21</v>
      </c>
      <c r="C7" s="1">
        <v>58.8</v>
      </c>
      <c r="D7" s="1"/>
      <c r="E7" s="1"/>
      <c r="F7" s="1"/>
      <c r="G7" s="1"/>
      <c r="H7" s="1" t="s">
        <v>15</v>
      </c>
    </row>
    <row r="8" spans="1:8">
      <c r="A8" s="1" t="s">
        <v>26</v>
      </c>
      <c r="B8" s="1"/>
      <c r="C8" s="1"/>
      <c r="D8" s="1"/>
      <c r="E8" s="1"/>
      <c r="F8" s="1">
        <v>72.5</v>
      </c>
      <c r="G8" s="1">
        <f>F8-C7</f>
        <v>13.700000000000003</v>
      </c>
      <c r="H8" s="1"/>
    </row>
    <row r="9" spans="1:8">
      <c r="A9" s="1" t="s">
        <v>27</v>
      </c>
      <c r="B9" s="1"/>
      <c r="C9" s="1"/>
      <c r="D9" s="1"/>
      <c r="E9" s="1"/>
      <c r="F9" s="1">
        <v>85</v>
      </c>
      <c r="G9" s="1">
        <f>F9-C7</f>
        <v>26.200000000000003</v>
      </c>
      <c r="H9" s="1"/>
    </row>
    <row r="10" spans="1:8">
      <c r="A10" s="1" t="s">
        <v>25</v>
      </c>
      <c r="B10" s="1" t="s">
        <v>22</v>
      </c>
      <c r="C10" s="1">
        <v>117</v>
      </c>
      <c r="D10" s="1"/>
      <c r="E10" s="1"/>
      <c r="F10" s="1">
        <v>125</v>
      </c>
      <c r="G10" s="1">
        <f>F10-C10</f>
        <v>8</v>
      </c>
      <c r="H10" s="1"/>
    </row>
    <row r="11" spans="1:8">
      <c r="A11" s="1" t="s">
        <v>27</v>
      </c>
      <c r="B11" s="1" t="s">
        <v>22</v>
      </c>
      <c r="C11" s="1">
        <v>58</v>
      </c>
      <c r="D11" s="1"/>
      <c r="E11" s="1"/>
      <c r="F11" s="1"/>
      <c r="G11" s="1"/>
      <c r="H11" s="1" t="s">
        <v>15</v>
      </c>
    </row>
    <row r="12" spans="1:8">
      <c r="A12" s="1" t="s">
        <v>28</v>
      </c>
      <c r="B12" s="1"/>
      <c r="C12" s="1"/>
      <c r="D12" s="1"/>
      <c r="E12" s="1"/>
      <c r="F12" s="1">
        <v>85</v>
      </c>
      <c r="G12" s="1">
        <f>F12-C11</f>
        <v>27</v>
      </c>
      <c r="H12" s="1"/>
    </row>
    <row r="13" spans="1:8">
      <c r="A13" s="1" t="s">
        <v>29</v>
      </c>
      <c r="B13" s="1" t="s">
        <v>30</v>
      </c>
      <c r="C13" s="1">
        <v>327</v>
      </c>
      <c r="D13" s="1"/>
      <c r="E13" s="1"/>
      <c r="F13" s="1">
        <v>352</v>
      </c>
      <c r="G13" s="1">
        <f>F13-C13</f>
        <v>25</v>
      </c>
      <c r="H13" s="1"/>
    </row>
    <row r="14" spans="1:8">
      <c r="A14" s="1" t="s">
        <v>29</v>
      </c>
      <c r="B14" s="1" t="s">
        <v>31</v>
      </c>
      <c r="C14" s="1">
        <v>323</v>
      </c>
      <c r="D14" s="1"/>
      <c r="E14" s="1"/>
      <c r="F14" s="1">
        <v>340</v>
      </c>
      <c r="G14" s="1">
        <f>F14-C14</f>
        <v>17</v>
      </c>
      <c r="H14" s="1"/>
    </row>
    <row r="15" spans="1:8">
      <c r="A15" s="1" t="s">
        <v>32</v>
      </c>
      <c r="B15" s="1" t="s">
        <v>30</v>
      </c>
      <c r="C15" s="1">
        <v>268</v>
      </c>
      <c r="D15" s="1"/>
      <c r="E15" s="1"/>
      <c r="F15" s="1"/>
      <c r="G15" s="1"/>
      <c r="H15" s="1" t="s">
        <v>15</v>
      </c>
    </row>
    <row r="16" spans="1:8">
      <c r="A16" s="1" t="s">
        <v>33</v>
      </c>
      <c r="B16" s="1"/>
      <c r="C16" s="1"/>
      <c r="D16" s="1"/>
      <c r="E16" s="1"/>
      <c r="F16" s="1">
        <v>470</v>
      </c>
      <c r="G16" s="1">
        <f>F16-C15</f>
        <v>202</v>
      </c>
      <c r="H16" s="1"/>
    </row>
    <row r="17" spans="1:8">
      <c r="A17" s="1" t="s">
        <v>32</v>
      </c>
      <c r="B17" s="1" t="s">
        <v>34</v>
      </c>
      <c r="C17" s="1">
        <v>49</v>
      </c>
      <c r="D17" s="1"/>
      <c r="E17" s="1"/>
      <c r="F17" s="1"/>
      <c r="G17" s="1"/>
      <c r="H17" s="1" t="s">
        <v>15</v>
      </c>
    </row>
    <row r="18" spans="1:8">
      <c r="A18" s="1" t="s">
        <v>33</v>
      </c>
      <c r="B18" s="1"/>
      <c r="C18" s="1"/>
      <c r="D18" s="1"/>
      <c r="E18" s="1"/>
      <c r="F18" s="1">
        <v>150</v>
      </c>
      <c r="G18" s="1">
        <f>F18-C17</f>
        <v>101</v>
      </c>
      <c r="H18" s="1"/>
    </row>
    <row r="19" spans="1:8">
      <c r="A19" s="1"/>
      <c r="B19" s="1"/>
      <c r="C19" s="1"/>
      <c r="D19" s="1"/>
      <c r="E19" s="1"/>
      <c r="F19" s="1"/>
      <c r="G19" s="10">
        <f>SUM(G6:G18)</f>
        <v>419.9</v>
      </c>
      <c r="H19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M16"/>
  <sheetViews>
    <sheetView workbookViewId="0">
      <selection activeCell="E21" sqref="E21"/>
    </sheetView>
  </sheetViews>
  <sheetFormatPr defaultRowHeight="15"/>
  <cols>
    <col min="1" max="1" width="11" customWidth="1"/>
    <col min="2" max="2" width="13.7109375" customWidth="1"/>
    <col min="7" max="7" width="11.7109375" customWidth="1"/>
    <col min="9" max="9" width="24" customWidth="1"/>
    <col min="10" max="10" width="16.5703125" style="9" customWidth="1"/>
    <col min="11" max="12" width="9.140625" style="9"/>
    <col min="13" max="13" width="17.140625" style="9" customWidth="1"/>
  </cols>
  <sheetData>
    <row r="2" spans="1:9">
      <c r="A2" s="12" t="s">
        <v>24</v>
      </c>
    </row>
    <row r="3" spans="1:9">
      <c r="A3" s="5"/>
      <c r="B3" s="5"/>
      <c r="C3" s="5"/>
      <c r="D3" s="5"/>
      <c r="E3" s="5"/>
      <c r="F3" s="5"/>
      <c r="G3" s="5"/>
      <c r="H3" s="5" t="s">
        <v>4</v>
      </c>
      <c r="I3" s="5"/>
    </row>
    <row r="4" spans="1:9">
      <c r="A4" s="8" t="s">
        <v>0</v>
      </c>
      <c r="B4" s="8" t="s">
        <v>5</v>
      </c>
      <c r="C4" s="8" t="s">
        <v>2</v>
      </c>
      <c r="D4" s="8" t="s">
        <v>6</v>
      </c>
      <c r="E4" s="8" t="s">
        <v>3</v>
      </c>
      <c r="F4" s="8" t="s">
        <v>7</v>
      </c>
      <c r="G4" s="8" t="s">
        <v>8</v>
      </c>
      <c r="H4" s="8" t="s">
        <v>9</v>
      </c>
      <c r="I4" s="8" t="s">
        <v>10</v>
      </c>
    </row>
    <row r="5" spans="1:9">
      <c r="A5" s="1" t="s">
        <v>25</v>
      </c>
      <c r="B5" s="1" t="s">
        <v>23</v>
      </c>
      <c r="C5" s="1"/>
      <c r="D5" s="1">
        <v>8705</v>
      </c>
      <c r="E5" s="1"/>
      <c r="F5" s="1"/>
      <c r="G5" s="1"/>
      <c r="H5" s="1"/>
      <c r="I5" s="1" t="s">
        <v>15</v>
      </c>
    </row>
    <row r="6" spans="1:9">
      <c r="A6" s="1" t="s">
        <v>35</v>
      </c>
      <c r="B6" s="1"/>
      <c r="C6" s="1">
        <v>8560</v>
      </c>
      <c r="D6" s="1"/>
      <c r="E6" s="1"/>
      <c r="F6" s="1"/>
      <c r="G6" s="1"/>
      <c r="H6" s="1">
        <f>D5-C6</f>
        <v>145</v>
      </c>
      <c r="I6" s="1"/>
    </row>
    <row r="7" spans="1:9">
      <c r="A7" s="1" t="s">
        <v>35</v>
      </c>
      <c r="B7" s="1"/>
      <c r="C7" s="1">
        <v>8585</v>
      </c>
      <c r="D7" s="1"/>
      <c r="E7" s="1"/>
      <c r="F7" s="1"/>
      <c r="G7" s="1"/>
      <c r="H7" s="1"/>
      <c r="I7" s="1" t="s">
        <v>15</v>
      </c>
    </row>
    <row r="8" spans="1:9">
      <c r="A8" s="1" t="s">
        <v>36</v>
      </c>
      <c r="B8" s="1"/>
      <c r="C8" s="1"/>
      <c r="D8" s="1"/>
      <c r="E8" s="1">
        <v>8740</v>
      </c>
      <c r="F8" s="1"/>
      <c r="G8" s="1"/>
      <c r="H8" s="1">
        <f>E8-C7</f>
        <v>155</v>
      </c>
      <c r="I8" s="1"/>
    </row>
    <row r="9" spans="1:9">
      <c r="A9" s="1" t="s">
        <v>36</v>
      </c>
      <c r="B9" s="1"/>
      <c r="C9" s="1"/>
      <c r="D9" s="1">
        <v>8705</v>
      </c>
      <c r="E9" s="1"/>
      <c r="F9" s="1"/>
      <c r="G9" s="1"/>
      <c r="H9" s="1"/>
      <c r="I9" s="1" t="s">
        <v>15</v>
      </c>
    </row>
    <row r="10" spans="1:9">
      <c r="A10" s="1" t="s">
        <v>37</v>
      </c>
      <c r="B10" s="1"/>
      <c r="C10" s="1">
        <v>8580</v>
      </c>
      <c r="D10" s="1"/>
      <c r="E10" s="1"/>
      <c r="F10" s="1"/>
      <c r="G10" s="1"/>
      <c r="H10" s="1">
        <f>D9-C10</f>
        <v>125</v>
      </c>
      <c r="I10" s="1"/>
    </row>
    <row r="11" spans="1:9">
      <c r="A11" s="1" t="s">
        <v>37</v>
      </c>
      <c r="B11" s="1"/>
      <c r="C11" s="1">
        <v>8600</v>
      </c>
      <c r="D11" s="1"/>
      <c r="E11" s="1"/>
      <c r="F11" s="1"/>
      <c r="G11" s="1"/>
      <c r="H11" s="1"/>
      <c r="I11" s="1" t="s">
        <v>15</v>
      </c>
    </row>
    <row r="12" spans="1:9">
      <c r="A12" s="1" t="s">
        <v>38</v>
      </c>
      <c r="B12" s="1"/>
      <c r="C12" s="1"/>
      <c r="D12" s="1"/>
      <c r="E12" s="1">
        <v>8700</v>
      </c>
      <c r="F12" s="1"/>
      <c r="G12" s="1"/>
      <c r="H12" s="1">
        <f>E12-C11</f>
        <v>100</v>
      </c>
      <c r="I12" s="1"/>
    </row>
    <row r="13" spans="1:9">
      <c r="A13" s="1" t="s">
        <v>32</v>
      </c>
      <c r="B13" s="1" t="s">
        <v>39</v>
      </c>
      <c r="C13" s="1">
        <v>8615</v>
      </c>
      <c r="D13" s="1"/>
      <c r="E13" s="1"/>
      <c r="F13" s="1"/>
      <c r="G13" s="1"/>
      <c r="H13" s="1"/>
      <c r="I13" s="1" t="s">
        <v>15</v>
      </c>
    </row>
    <row r="14" spans="1:9">
      <c r="A14" s="1" t="s">
        <v>40</v>
      </c>
      <c r="B14" s="1"/>
      <c r="C14" s="1">
        <v>8585</v>
      </c>
      <c r="D14" s="1"/>
      <c r="E14" s="1"/>
      <c r="F14" s="1"/>
      <c r="G14" s="1"/>
      <c r="H14" s="1"/>
      <c r="I14" s="1"/>
    </row>
    <row r="15" spans="1:9">
      <c r="A15" s="1" t="s">
        <v>33</v>
      </c>
      <c r="B15" s="1"/>
      <c r="C15" s="1"/>
      <c r="D15" s="1"/>
      <c r="E15" s="1">
        <v>8810</v>
      </c>
      <c r="F15" s="1"/>
      <c r="G15" s="1"/>
      <c r="H15" s="1">
        <f>E15-C14</f>
        <v>225</v>
      </c>
      <c r="I15" s="1"/>
    </row>
    <row r="16" spans="1:9">
      <c r="A16" s="1"/>
      <c r="B16" s="1"/>
      <c r="C16" s="1"/>
      <c r="D16" s="1"/>
      <c r="E16" s="1"/>
      <c r="F16" s="7" t="s">
        <v>14</v>
      </c>
      <c r="G16" s="6"/>
      <c r="H16" s="10">
        <f>SUM(H6:H15)</f>
        <v>750</v>
      </c>
      <c r="I16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H13"/>
  <sheetViews>
    <sheetView workbookViewId="0">
      <selection activeCell="F24" sqref="F24"/>
    </sheetView>
  </sheetViews>
  <sheetFormatPr defaultRowHeight="15"/>
  <cols>
    <col min="1" max="1" width="12.42578125" customWidth="1"/>
    <col min="2" max="2" width="16" customWidth="1"/>
  </cols>
  <sheetData>
    <row r="3" spans="1:8">
      <c r="A3" s="1" t="s">
        <v>24</v>
      </c>
      <c r="B3" s="1"/>
      <c r="C3" s="1"/>
      <c r="D3" s="1"/>
      <c r="E3" s="1"/>
      <c r="F3" s="1"/>
      <c r="G3" s="1"/>
      <c r="H3" s="1"/>
    </row>
    <row r="4" spans="1:8">
      <c r="A4" s="3"/>
      <c r="B4" s="3"/>
      <c r="C4" s="3"/>
      <c r="D4" s="3"/>
      <c r="E4" s="3"/>
      <c r="F4" s="3"/>
      <c r="G4" s="3" t="s">
        <v>4</v>
      </c>
      <c r="H4" s="3"/>
    </row>
    <row r="5" spans="1:8">
      <c r="A5" s="4" t="s">
        <v>0</v>
      </c>
      <c r="B5" s="4" t="s">
        <v>5</v>
      </c>
      <c r="C5" s="4" t="s">
        <v>2</v>
      </c>
      <c r="D5" s="4" t="s">
        <v>6</v>
      </c>
      <c r="E5" s="4" t="s">
        <v>3</v>
      </c>
      <c r="F5" s="4" t="s">
        <v>8</v>
      </c>
      <c r="G5" s="4" t="s">
        <v>9</v>
      </c>
      <c r="H5" s="4" t="s">
        <v>10</v>
      </c>
    </row>
    <row r="6" spans="1:8">
      <c r="A6" s="1" t="s">
        <v>25</v>
      </c>
      <c r="B6" s="1" t="s">
        <v>41</v>
      </c>
      <c r="C6" s="1"/>
      <c r="D6" s="1">
        <v>19000</v>
      </c>
      <c r="E6" s="1"/>
      <c r="F6" s="1"/>
      <c r="G6" s="1"/>
      <c r="H6" s="1" t="s">
        <v>15</v>
      </c>
    </row>
    <row r="7" spans="1:8">
      <c r="A7" s="1" t="s">
        <v>35</v>
      </c>
      <c r="B7" s="1"/>
      <c r="C7" s="1">
        <v>18550</v>
      </c>
      <c r="D7" s="1"/>
      <c r="E7" s="1"/>
      <c r="F7" s="1"/>
      <c r="G7" s="1">
        <f>D6-C7</f>
        <v>450</v>
      </c>
      <c r="H7" s="1"/>
    </row>
    <row r="8" spans="1:8">
      <c r="A8" s="1" t="s">
        <v>35</v>
      </c>
      <c r="B8" s="1"/>
      <c r="C8" s="1">
        <v>18600</v>
      </c>
      <c r="D8" s="1"/>
      <c r="E8" s="1"/>
      <c r="F8" s="1"/>
      <c r="G8" s="1"/>
      <c r="H8" s="1" t="s">
        <v>15</v>
      </c>
    </row>
    <row r="9" spans="1:8">
      <c r="A9" s="1" t="s">
        <v>36</v>
      </c>
      <c r="B9" s="1"/>
      <c r="C9" s="1"/>
      <c r="D9" s="1"/>
      <c r="E9" s="1">
        <v>19000</v>
      </c>
      <c r="F9" s="1"/>
      <c r="G9" s="1">
        <v>400</v>
      </c>
      <c r="H9" s="1"/>
    </row>
    <row r="10" spans="1:8">
      <c r="A10" s="1" t="s">
        <v>37</v>
      </c>
      <c r="B10" s="1"/>
      <c r="C10" s="1">
        <v>18600</v>
      </c>
      <c r="D10" s="1"/>
      <c r="E10" s="1"/>
      <c r="F10" s="1"/>
      <c r="G10" s="1"/>
      <c r="H10" s="1" t="s">
        <v>15</v>
      </c>
    </row>
    <row r="11" spans="1:8">
      <c r="A11" s="1" t="s">
        <v>38</v>
      </c>
      <c r="B11" s="1"/>
      <c r="C11" s="1"/>
      <c r="D11" s="1"/>
      <c r="E11" s="1">
        <v>19300</v>
      </c>
      <c r="F11" s="1"/>
      <c r="G11" s="1">
        <f>E11-C10</f>
        <v>700</v>
      </c>
      <c r="H11" s="1"/>
    </row>
    <row r="12" spans="1:8">
      <c r="A12" s="1" t="s">
        <v>40</v>
      </c>
      <c r="B12" s="1" t="s">
        <v>42</v>
      </c>
      <c r="C12" s="1">
        <v>19250</v>
      </c>
      <c r="D12" s="1"/>
      <c r="E12" s="1"/>
      <c r="F12" s="1"/>
      <c r="G12" s="1"/>
      <c r="H12" s="1" t="s">
        <v>15</v>
      </c>
    </row>
    <row r="13" spans="1:8">
      <c r="A13" s="1"/>
      <c r="B13" s="1"/>
      <c r="C13" s="1"/>
      <c r="D13" s="1"/>
      <c r="E13" s="1"/>
      <c r="F13" s="10" t="s">
        <v>43</v>
      </c>
      <c r="G13" s="10">
        <f>SUM(G6:G12)</f>
        <v>1550</v>
      </c>
      <c r="H13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H29"/>
  <sheetViews>
    <sheetView tabSelected="1" topLeftCell="A5" workbookViewId="0">
      <selection activeCell="K23" sqref="K23"/>
    </sheetView>
  </sheetViews>
  <sheetFormatPr defaultRowHeight="15"/>
  <cols>
    <col min="1" max="1" width="11" customWidth="1"/>
    <col min="2" max="2" width="24.5703125" customWidth="1"/>
    <col min="3" max="3" width="13.85546875" customWidth="1"/>
    <col min="4" max="4" width="11.85546875" customWidth="1"/>
  </cols>
  <sheetData>
    <row r="2" spans="1:8">
      <c r="A2" s="13" t="s">
        <v>24</v>
      </c>
    </row>
    <row r="3" spans="1:8">
      <c r="A3" s="11" t="s">
        <v>0</v>
      </c>
      <c r="B3" s="11" t="s">
        <v>16</v>
      </c>
      <c r="C3" s="11" t="s">
        <v>20</v>
      </c>
      <c r="D3" s="11" t="s">
        <v>17</v>
      </c>
      <c r="E3" s="11" t="s">
        <v>18</v>
      </c>
      <c r="F3" s="11" t="s">
        <v>8</v>
      </c>
      <c r="G3" s="11" t="s">
        <v>19</v>
      </c>
      <c r="H3" s="11" t="s">
        <v>10</v>
      </c>
    </row>
    <row r="4" spans="1:8">
      <c r="A4" s="1" t="s">
        <v>25</v>
      </c>
      <c r="B4" s="1" t="s">
        <v>44</v>
      </c>
      <c r="C4" s="1">
        <v>600</v>
      </c>
      <c r="D4" s="1">
        <v>20</v>
      </c>
      <c r="E4" s="1"/>
      <c r="F4" s="1"/>
      <c r="G4" s="1"/>
      <c r="H4" s="1"/>
    </row>
    <row r="5" spans="1:8">
      <c r="A5" s="1" t="s">
        <v>26</v>
      </c>
      <c r="B5" s="1"/>
      <c r="C5" s="1"/>
      <c r="D5" s="1"/>
      <c r="E5" s="1">
        <v>37</v>
      </c>
      <c r="F5" s="14"/>
      <c r="G5" s="1">
        <f>(E5-D4)*C4</f>
        <v>10200</v>
      </c>
      <c r="H5" s="15"/>
    </row>
    <row r="6" spans="1:8">
      <c r="A6" s="1" t="s">
        <v>25</v>
      </c>
      <c r="B6" s="1" t="s">
        <v>45</v>
      </c>
      <c r="C6" s="1">
        <v>7000</v>
      </c>
      <c r="D6" s="1">
        <v>7.6</v>
      </c>
      <c r="E6" s="1">
        <v>9</v>
      </c>
      <c r="F6" s="14"/>
      <c r="G6" s="1">
        <f>(E6-D6)*C6</f>
        <v>9800.0000000000018</v>
      </c>
      <c r="H6" s="15"/>
    </row>
    <row r="7" spans="1:8">
      <c r="A7" s="1" t="s">
        <v>25</v>
      </c>
      <c r="B7" s="1" t="s">
        <v>46</v>
      </c>
      <c r="C7" s="1">
        <v>2000</v>
      </c>
      <c r="D7" s="1">
        <v>12.2</v>
      </c>
      <c r="E7" s="1">
        <v>13.5</v>
      </c>
      <c r="F7" s="14"/>
      <c r="G7" s="1">
        <f t="shared" ref="G7:G9" si="0">(E7-D7)*C7</f>
        <v>2600.0000000000014</v>
      </c>
      <c r="H7" s="15"/>
    </row>
    <row r="8" spans="1:8">
      <c r="A8" s="1" t="s">
        <v>25</v>
      </c>
      <c r="B8" s="1" t="s">
        <v>47</v>
      </c>
      <c r="C8" s="1">
        <v>6000</v>
      </c>
      <c r="D8" s="1">
        <v>1.8</v>
      </c>
      <c r="E8" s="1">
        <v>2.65</v>
      </c>
      <c r="F8" s="14"/>
      <c r="G8" s="1">
        <f t="shared" si="0"/>
        <v>5099.9999999999991</v>
      </c>
      <c r="H8" s="15"/>
    </row>
    <row r="9" spans="1:8">
      <c r="A9" s="1" t="s">
        <v>26</v>
      </c>
      <c r="B9" s="1" t="s">
        <v>48</v>
      </c>
      <c r="C9" s="1">
        <v>1000</v>
      </c>
      <c r="D9" s="1">
        <v>15.3</v>
      </c>
      <c r="E9" s="1">
        <v>21</v>
      </c>
      <c r="F9" s="14"/>
      <c r="G9" s="1">
        <f t="shared" si="0"/>
        <v>5699.9999999999991</v>
      </c>
      <c r="H9" s="15"/>
    </row>
    <row r="10" spans="1:8">
      <c r="A10" s="1" t="s">
        <v>27</v>
      </c>
      <c r="B10" s="1" t="s">
        <v>49</v>
      </c>
      <c r="C10" s="1">
        <v>800</v>
      </c>
      <c r="D10" s="1">
        <v>17</v>
      </c>
      <c r="E10" s="1"/>
      <c r="F10" s="14"/>
      <c r="G10" s="1"/>
      <c r="H10" s="15" t="s">
        <v>15</v>
      </c>
    </row>
    <row r="11" spans="1:8">
      <c r="A11" s="1" t="s">
        <v>35</v>
      </c>
      <c r="B11" s="1" t="s">
        <v>49</v>
      </c>
      <c r="C11" s="1"/>
      <c r="D11" s="1"/>
      <c r="E11" s="1">
        <v>19</v>
      </c>
      <c r="F11" s="14"/>
      <c r="G11" s="1">
        <f>C10*(E11-D10)</f>
        <v>1600</v>
      </c>
      <c r="H11" s="15"/>
    </row>
    <row r="12" spans="1:8">
      <c r="A12" s="1" t="s">
        <v>28</v>
      </c>
      <c r="B12" s="1" t="s">
        <v>50</v>
      </c>
      <c r="C12" s="1">
        <v>600</v>
      </c>
      <c r="D12" s="1">
        <v>14</v>
      </c>
      <c r="E12" s="1">
        <v>25</v>
      </c>
      <c r="F12" s="14"/>
      <c r="G12" s="1">
        <f t="shared" ref="G12:G16" si="1">(E12-D12)*C12</f>
        <v>6600</v>
      </c>
      <c r="H12" s="15"/>
    </row>
    <row r="13" spans="1:8">
      <c r="A13" s="1" t="s">
        <v>28</v>
      </c>
      <c r="B13" s="1" t="s">
        <v>51</v>
      </c>
      <c r="C13" s="1">
        <v>3000</v>
      </c>
      <c r="D13" s="1">
        <v>5</v>
      </c>
      <c r="E13" s="1">
        <v>11</v>
      </c>
      <c r="F13" s="14"/>
      <c r="G13" s="1">
        <f t="shared" si="1"/>
        <v>18000</v>
      </c>
      <c r="H13" s="15"/>
    </row>
    <row r="14" spans="1:8">
      <c r="A14" s="1" t="s">
        <v>28</v>
      </c>
      <c r="B14" s="1" t="s">
        <v>52</v>
      </c>
      <c r="C14" s="1">
        <v>1300</v>
      </c>
      <c r="D14" s="1">
        <v>6.5</v>
      </c>
      <c r="E14" s="1">
        <v>8</v>
      </c>
      <c r="F14" s="14"/>
      <c r="G14" s="1">
        <f t="shared" si="1"/>
        <v>1950</v>
      </c>
      <c r="H14" s="15"/>
    </row>
    <row r="15" spans="1:8">
      <c r="A15" s="1" t="s">
        <v>28</v>
      </c>
      <c r="B15" s="1" t="s">
        <v>53</v>
      </c>
      <c r="C15" s="1">
        <v>1500</v>
      </c>
      <c r="D15" s="1">
        <v>12.85</v>
      </c>
      <c r="E15" s="1">
        <v>18</v>
      </c>
      <c r="F15" s="14"/>
      <c r="G15" s="1">
        <f t="shared" si="1"/>
        <v>7725.0000000000009</v>
      </c>
      <c r="H15" s="15"/>
    </row>
    <row r="16" spans="1:8">
      <c r="A16" s="1" t="s">
        <v>54</v>
      </c>
      <c r="B16" s="1" t="s">
        <v>55</v>
      </c>
      <c r="C16" s="1">
        <v>7000</v>
      </c>
      <c r="D16" s="1">
        <v>6.4</v>
      </c>
      <c r="E16" s="1">
        <v>7</v>
      </c>
      <c r="F16" s="14"/>
      <c r="G16" s="1">
        <f t="shared" si="1"/>
        <v>4199.9999999999973</v>
      </c>
      <c r="H16" s="15"/>
    </row>
    <row r="17" spans="1:8">
      <c r="A17" s="1" t="s">
        <v>54</v>
      </c>
      <c r="B17" s="1" t="s">
        <v>56</v>
      </c>
      <c r="C17" s="1">
        <v>3000</v>
      </c>
      <c r="D17" s="1">
        <v>5.0999999999999996</v>
      </c>
      <c r="E17" s="1"/>
      <c r="F17" s="14"/>
      <c r="G17" s="1"/>
      <c r="H17" s="15" t="s">
        <v>15</v>
      </c>
    </row>
    <row r="18" spans="1:8">
      <c r="A18" s="1" t="s">
        <v>36</v>
      </c>
      <c r="B18" s="1"/>
      <c r="C18" s="1"/>
      <c r="D18" s="1"/>
      <c r="E18" s="1">
        <v>9</v>
      </c>
      <c r="F18" s="14"/>
      <c r="G18" s="1">
        <f>(E18-D17)*C17</f>
        <v>11700.000000000002</v>
      </c>
      <c r="H18" s="15"/>
    </row>
    <row r="19" spans="1:8">
      <c r="A19" s="1" t="s">
        <v>57</v>
      </c>
      <c r="B19" s="1" t="s">
        <v>52</v>
      </c>
      <c r="C19" s="1">
        <v>1300</v>
      </c>
      <c r="D19" s="1">
        <v>2</v>
      </c>
      <c r="E19" s="1"/>
      <c r="F19" s="14"/>
      <c r="G19" s="1"/>
      <c r="H19" s="15" t="s">
        <v>15</v>
      </c>
    </row>
    <row r="20" spans="1:8">
      <c r="A20" s="1" t="s">
        <v>58</v>
      </c>
      <c r="B20" s="1"/>
      <c r="C20" s="1"/>
      <c r="D20" s="1"/>
      <c r="E20" s="1"/>
      <c r="F20" s="14">
        <v>7</v>
      </c>
      <c r="G20" s="1">
        <f>C19*(F20-D19)</f>
        <v>6500</v>
      </c>
      <c r="H20" s="15"/>
    </row>
    <row r="21" spans="1:8">
      <c r="A21" s="1" t="s">
        <v>57</v>
      </c>
      <c r="B21" s="1" t="s">
        <v>47</v>
      </c>
      <c r="C21" s="1">
        <v>6000</v>
      </c>
      <c r="D21" s="1">
        <v>0.95</v>
      </c>
      <c r="E21" s="1"/>
      <c r="F21" s="14"/>
      <c r="G21" s="1"/>
      <c r="H21" s="15" t="s">
        <v>15</v>
      </c>
    </row>
    <row r="22" spans="1:8">
      <c r="A22" s="1" t="s">
        <v>59</v>
      </c>
      <c r="B22" s="1"/>
      <c r="C22" s="1"/>
      <c r="D22" s="1"/>
      <c r="E22" s="1">
        <v>1.2</v>
      </c>
      <c r="F22" s="14"/>
      <c r="G22" s="1">
        <f>C21*(E22-D21)</f>
        <v>1500</v>
      </c>
      <c r="H22" s="15"/>
    </row>
    <row r="23" spans="1:8">
      <c r="A23" s="1" t="s">
        <v>59</v>
      </c>
      <c r="B23" s="1" t="s">
        <v>60</v>
      </c>
      <c r="C23" s="1">
        <v>3000</v>
      </c>
      <c r="D23" s="1">
        <v>8</v>
      </c>
      <c r="E23" s="1"/>
      <c r="F23" s="14"/>
      <c r="G23" s="1"/>
      <c r="H23" s="15" t="s">
        <v>15</v>
      </c>
    </row>
    <row r="24" spans="1:8">
      <c r="A24" s="1" t="s">
        <v>58</v>
      </c>
      <c r="B24" s="1" t="s">
        <v>61</v>
      </c>
      <c r="C24" s="1">
        <v>2500</v>
      </c>
      <c r="D24" s="1">
        <v>2</v>
      </c>
      <c r="E24" s="1"/>
      <c r="F24" s="14"/>
      <c r="G24" s="1"/>
      <c r="H24" s="15" t="s">
        <v>15</v>
      </c>
    </row>
    <row r="25" spans="1:8">
      <c r="A25" s="1" t="s">
        <v>62</v>
      </c>
      <c r="B25" s="1"/>
      <c r="C25" s="1"/>
      <c r="D25" s="1"/>
      <c r="E25" s="1"/>
      <c r="F25" s="14">
        <v>2.7</v>
      </c>
      <c r="G25" s="1">
        <f>(F25-D24)*C24</f>
        <v>1750.0000000000005</v>
      </c>
      <c r="H25" s="15"/>
    </row>
    <row r="26" spans="1:8">
      <c r="A26" s="1" t="s">
        <v>63</v>
      </c>
      <c r="B26" s="1" t="s">
        <v>64</v>
      </c>
      <c r="C26" s="1">
        <v>1300</v>
      </c>
      <c r="D26" s="1">
        <v>16</v>
      </c>
      <c r="E26" s="1"/>
      <c r="F26" s="14">
        <v>22.5</v>
      </c>
      <c r="G26" s="1">
        <f>C26*(F26-D26)</f>
        <v>8450</v>
      </c>
      <c r="H26" s="15"/>
    </row>
    <row r="27" spans="1:8">
      <c r="A27" s="1" t="s">
        <v>32</v>
      </c>
      <c r="B27" s="1" t="s">
        <v>65</v>
      </c>
      <c r="C27" s="1">
        <v>1500</v>
      </c>
      <c r="D27" s="1">
        <v>5.6</v>
      </c>
      <c r="E27" s="1"/>
      <c r="F27" s="14"/>
      <c r="G27" s="1"/>
      <c r="H27" s="15" t="s">
        <v>15</v>
      </c>
    </row>
    <row r="28" spans="1:8">
      <c r="A28" s="1" t="s">
        <v>33</v>
      </c>
      <c r="B28" s="1"/>
      <c r="C28" s="1"/>
      <c r="D28" s="1"/>
      <c r="E28" s="1"/>
      <c r="F28" s="14">
        <v>15.4</v>
      </c>
      <c r="G28" s="1">
        <f>C27*(F28-D27)</f>
        <v>14700.000000000002</v>
      </c>
      <c r="H28" s="15"/>
    </row>
    <row r="29" spans="1:8">
      <c r="G29" s="10">
        <f>SUM(G5:G28)</f>
        <v>118075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J37"/>
  <sheetViews>
    <sheetView topLeftCell="A18" workbookViewId="0">
      <selection activeCell="N42" sqref="N42"/>
    </sheetView>
  </sheetViews>
  <sheetFormatPr defaultRowHeight="15"/>
  <cols>
    <col min="1" max="1" width="13.28515625" customWidth="1"/>
    <col min="2" max="2" width="18.42578125" customWidth="1"/>
  </cols>
  <sheetData>
    <row r="2" spans="1:10">
      <c r="A2" s="10" t="s">
        <v>24</v>
      </c>
      <c r="B2" s="1"/>
      <c r="C2" s="1"/>
      <c r="D2" s="1"/>
      <c r="E2" s="1"/>
      <c r="F2" s="1"/>
      <c r="G2" s="1"/>
      <c r="H2" s="1"/>
      <c r="I2" s="1"/>
      <c r="J2" s="1"/>
    </row>
    <row r="3" spans="1:10">
      <c r="A3" s="5"/>
      <c r="B3" s="5"/>
      <c r="C3" s="5" t="s">
        <v>20</v>
      </c>
      <c r="D3" s="5"/>
      <c r="E3" s="5"/>
      <c r="F3" s="5"/>
      <c r="G3" s="5"/>
      <c r="H3" s="5" t="s">
        <v>4</v>
      </c>
      <c r="I3" s="5"/>
      <c r="J3" s="5"/>
    </row>
    <row r="4" spans="1:10">
      <c r="A4" s="8" t="s">
        <v>0</v>
      </c>
      <c r="B4" s="8" t="s">
        <v>5</v>
      </c>
      <c r="C4" s="8"/>
      <c r="D4" s="8" t="s">
        <v>2</v>
      </c>
      <c r="E4" s="8" t="s">
        <v>6</v>
      </c>
      <c r="F4" s="8" t="s">
        <v>3</v>
      </c>
      <c r="G4" s="8" t="s">
        <v>8</v>
      </c>
      <c r="H4" s="8" t="s">
        <v>9</v>
      </c>
      <c r="I4" s="8"/>
      <c r="J4" s="8" t="s">
        <v>10</v>
      </c>
    </row>
    <row r="5" spans="1:10">
      <c r="A5" s="1" t="s">
        <v>26</v>
      </c>
      <c r="B5" s="1" t="s">
        <v>66</v>
      </c>
      <c r="C5" s="1">
        <v>1500</v>
      </c>
      <c r="D5" s="1">
        <v>440</v>
      </c>
      <c r="E5" s="1"/>
      <c r="F5" s="1"/>
      <c r="G5" s="1"/>
      <c r="H5" s="1"/>
      <c r="I5" s="1"/>
      <c r="J5" s="1" t="s">
        <v>15</v>
      </c>
    </row>
    <row r="6" spans="1:10">
      <c r="A6" s="1" t="s">
        <v>38</v>
      </c>
      <c r="B6" s="1"/>
      <c r="C6" s="1"/>
      <c r="D6" s="1"/>
      <c r="E6" s="1"/>
      <c r="F6" s="1">
        <v>470</v>
      </c>
      <c r="G6" s="1"/>
      <c r="H6" s="1">
        <f>F6-D5</f>
        <v>30</v>
      </c>
      <c r="I6" s="1">
        <f>C5*H6</f>
        <v>45000</v>
      </c>
      <c r="J6" s="1"/>
    </row>
    <row r="7" spans="1:10">
      <c r="A7" s="1" t="s">
        <v>63</v>
      </c>
      <c r="B7" s="1" t="s">
        <v>67</v>
      </c>
      <c r="C7" s="1">
        <v>1500</v>
      </c>
      <c r="D7" s="1">
        <v>487</v>
      </c>
      <c r="E7" s="1"/>
      <c r="F7" s="1"/>
      <c r="G7" s="1"/>
      <c r="H7" s="1"/>
      <c r="I7" s="1"/>
      <c r="J7" s="1" t="s">
        <v>15</v>
      </c>
    </row>
    <row r="8" spans="1:10">
      <c r="A8" s="1" t="s">
        <v>33</v>
      </c>
      <c r="B8" s="1"/>
      <c r="C8" s="1"/>
      <c r="D8" s="1"/>
      <c r="E8" s="1"/>
      <c r="F8" s="1">
        <v>517</v>
      </c>
      <c r="G8" s="1"/>
      <c r="H8" s="1">
        <f>F8-D7</f>
        <v>30</v>
      </c>
      <c r="I8" s="1">
        <f t="shared" ref="I8" si="0">C7*H8</f>
        <v>45000</v>
      </c>
      <c r="J8" s="1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 t="s">
        <v>35</v>
      </c>
      <c r="B10" s="1" t="s">
        <v>68</v>
      </c>
      <c r="C10" s="1">
        <v>1300</v>
      </c>
      <c r="D10" s="1">
        <v>575</v>
      </c>
      <c r="E10" s="1"/>
      <c r="F10" s="1"/>
      <c r="G10" s="1"/>
      <c r="H10" s="1"/>
      <c r="I10" s="1"/>
      <c r="J10" s="1" t="s">
        <v>15</v>
      </c>
    </row>
    <row r="11" spans="1:10">
      <c r="A11" s="1" t="s">
        <v>54</v>
      </c>
      <c r="B11" s="1"/>
      <c r="C11" s="1"/>
      <c r="D11" s="1"/>
      <c r="E11" s="1"/>
      <c r="F11" s="1">
        <v>605</v>
      </c>
      <c r="G11" s="1"/>
      <c r="H11" s="1">
        <f>F11-D10</f>
        <v>30</v>
      </c>
      <c r="I11" s="1">
        <f>H11*C10</f>
        <v>39000</v>
      </c>
      <c r="J11" s="1"/>
    </row>
    <row r="12" spans="1:10">
      <c r="A12" s="1" t="s">
        <v>27</v>
      </c>
      <c r="B12" s="1" t="s">
        <v>69</v>
      </c>
      <c r="C12" s="1">
        <v>6000</v>
      </c>
      <c r="D12" s="1">
        <v>158</v>
      </c>
      <c r="E12" s="1"/>
      <c r="F12" s="1"/>
      <c r="G12" s="1"/>
      <c r="H12" s="1"/>
      <c r="I12" s="1"/>
      <c r="J12" s="1" t="s">
        <v>15</v>
      </c>
    </row>
    <row r="13" spans="1:10">
      <c r="A13" s="1" t="s">
        <v>54</v>
      </c>
      <c r="B13" s="1"/>
      <c r="C13" s="1"/>
      <c r="D13" s="1"/>
      <c r="E13" s="1"/>
      <c r="F13" s="1">
        <v>170</v>
      </c>
      <c r="G13" s="1"/>
      <c r="H13" s="1">
        <f>F13-D12</f>
        <v>12</v>
      </c>
      <c r="I13" s="1">
        <f>H13*C12</f>
        <v>72000</v>
      </c>
      <c r="J13" s="1"/>
    </row>
    <row r="14" spans="1:10">
      <c r="A14" s="1" t="s">
        <v>70</v>
      </c>
      <c r="B14" s="1" t="s">
        <v>69</v>
      </c>
      <c r="C14" s="1">
        <v>6000</v>
      </c>
      <c r="D14" s="1">
        <v>167</v>
      </c>
      <c r="E14" s="1"/>
      <c r="F14" s="1"/>
      <c r="G14" s="1"/>
      <c r="H14" s="1"/>
      <c r="I14" s="1"/>
      <c r="J14" s="1" t="s">
        <v>15</v>
      </c>
    </row>
    <row r="15" spans="1:10">
      <c r="A15" s="1" t="s">
        <v>59</v>
      </c>
      <c r="B15" s="1"/>
      <c r="C15" s="1"/>
      <c r="D15" s="1"/>
      <c r="E15" s="1"/>
      <c r="F15" s="1">
        <v>177</v>
      </c>
      <c r="G15" s="1"/>
      <c r="H15" s="1">
        <f>F15-D14</f>
        <v>10</v>
      </c>
      <c r="I15" s="1">
        <f>H15*C14</f>
        <v>60000</v>
      </c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 t="s">
        <v>35</v>
      </c>
      <c r="B17" s="1" t="s">
        <v>71</v>
      </c>
      <c r="C17" s="1">
        <v>1500</v>
      </c>
      <c r="D17" s="1">
        <v>362</v>
      </c>
      <c r="E17" s="1"/>
      <c r="F17" s="1">
        <v>380</v>
      </c>
      <c r="G17" s="1"/>
      <c r="H17" s="1">
        <f>F17-D17</f>
        <v>18</v>
      </c>
      <c r="I17" s="1">
        <f>H17*C17</f>
        <v>27000</v>
      </c>
      <c r="J17" s="1"/>
    </row>
    <row r="18" spans="1:10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>
      <c r="A19" s="1" t="s">
        <v>35</v>
      </c>
      <c r="B19" s="1" t="s">
        <v>72</v>
      </c>
      <c r="C19" s="1">
        <v>7000</v>
      </c>
      <c r="D19" s="1">
        <v>137</v>
      </c>
      <c r="E19" s="1"/>
      <c r="F19" s="1"/>
      <c r="G19" s="1"/>
      <c r="H19" s="1"/>
      <c r="I19" s="1"/>
      <c r="J19" s="1" t="s">
        <v>15</v>
      </c>
    </row>
    <row r="20" spans="1:10">
      <c r="A20" s="1" t="s">
        <v>54</v>
      </c>
      <c r="B20" s="1"/>
      <c r="C20" s="1"/>
      <c r="D20" s="1"/>
      <c r="E20" s="1"/>
      <c r="F20" s="1">
        <v>150</v>
      </c>
      <c r="G20" s="1"/>
      <c r="H20" s="1">
        <f>F20-D19</f>
        <v>13</v>
      </c>
      <c r="I20" s="1">
        <f>H20*C19</f>
        <v>91000</v>
      </c>
      <c r="J20" s="1"/>
    </row>
    <row r="21" spans="1:10">
      <c r="A21" s="1" t="s">
        <v>70</v>
      </c>
      <c r="B21" s="1"/>
      <c r="C21" s="1">
        <v>7000</v>
      </c>
      <c r="D21" s="1">
        <v>148.5</v>
      </c>
      <c r="E21" s="1"/>
      <c r="F21" s="1"/>
      <c r="G21" s="1"/>
      <c r="H21" s="1"/>
      <c r="I21" s="1"/>
      <c r="J21" s="1" t="s">
        <v>15</v>
      </c>
    </row>
    <row r="22" spans="1:10">
      <c r="A22" s="1" t="s">
        <v>73</v>
      </c>
      <c r="B22" s="1"/>
      <c r="C22" s="1"/>
      <c r="D22" s="1"/>
      <c r="E22" s="1"/>
      <c r="F22" s="1">
        <v>157.1</v>
      </c>
      <c r="G22" s="1"/>
      <c r="H22" s="1">
        <f>F22-D21</f>
        <v>8.5999999999999943</v>
      </c>
      <c r="I22" s="1">
        <f>H22*C21</f>
        <v>60199.999999999964</v>
      </c>
      <c r="J22" s="1"/>
    </row>
    <row r="23" spans="1:10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>
      <c r="A24" s="1" t="s">
        <v>74</v>
      </c>
      <c r="B24" s="1" t="s">
        <v>75</v>
      </c>
      <c r="C24" s="1">
        <v>600</v>
      </c>
      <c r="D24" s="1">
        <v>887</v>
      </c>
      <c r="E24" s="1"/>
      <c r="F24" s="1"/>
      <c r="G24" s="1"/>
      <c r="H24" s="1"/>
      <c r="I24" s="1"/>
      <c r="J24" s="1" t="s">
        <v>15</v>
      </c>
    </row>
    <row r="25" spans="1:10">
      <c r="A25" s="1" t="s">
        <v>54</v>
      </c>
      <c r="B25" s="1"/>
      <c r="C25" s="1"/>
      <c r="D25" s="1"/>
      <c r="E25" s="1"/>
      <c r="F25" s="1">
        <v>937.35</v>
      </c>
      <c r="G25" s="1"/>
      <c r="H25" s="1">
        <f>F25-D24</f>
        <v>50.350000000000023</v>
      </c>
      <c r="I25" s="1">
        <f>H25*C24</f>
        <v>30210.000000000015</v>
      </c>
      <c r="J25" s="1"/>
    </row>
    <row r="26" spans="1:10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>
      <c r="A27" s="1" t="s">
        <v>36</v>
      </c>
      <c r="B27" s="1" t="s">
        <v>76</v>
      </c>
      <c r="C27" s="1">
        <v>4500</v>
      </c>
      <c r="D27" s="1"/>
      <c r="E27" s="1">
        <v>145.6</v>
      </c>
      <c r="F27" s="1"/>
      <c r="G27" s="1"/>
      <c r="H27" s="1"/>
      <c r="I27" s="1"/>
      <c r="J27" s="1" t="s">
        <v>15</v>
      </c>
    </row>
    <row r="28" spans="1:10">
      <c r="A28" s="1" t="s">
        <v>57</v>
      </c>
      <c r="B28" s="1"/>
      <c r="C28" s="1"/>
      <c r="D28" s="1">
        <v>138.4</v>
      </c>
      <c r="E28" s="1"/>
      <c r="F28" s="1"/>
      <c r="G28" s="1"/>
      <c r="H28" s="1">
        <f>E27-D28</f>
        <v>7.1999999999999886</v>
      </c>
      <c r="I28" s="1">
        <f>H28*C27</f>
        <v>32399.999999999949</v>
      </c>
      <c r="J28" s="1"/>
    </row>
    <row r="29" spans="1:10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>
      <c r="A30" s="1" t="s">
        <v>57</v>
      </c>
      <c r="B30" s="1" t="s">
        <v>77</v>
      </c>
      <c r="C30" s="1">
        <v>2000</v>
      </c>
      <c r="D30" s="1">
        <v>351.15</v>
      </c>
      <c r="E30" s="1"/>
      <c r="F30" s="1"/>
      <c r="G30" s="1"/>
      <c r="H30" s="1"/>
      <c r="I30" s="1"/>
      <c r="J30" s="1" t="s">
        <v>15</v>
      </c>
    </row>
    <row r="31" spans="1:10">
      <c r="A31" s="1" t="s">
        <v>78</v>
      </c>
      <c r="B31" s="1"/>
      <c r="C31" s="1"/>
      <c r="D31" s="1"/>
      <c r="E31" s="1"/>
      <c r="F31" s="1">
        <v>369.25</v>
      </c>
      <c r="G31" s="1"/>
      <c r="H31" s="1">
        <f>F31-D30</f>
        <v>18.100000000000023</v>
      </c>
      <c r="I31" s="1">
        <f>H31*C30</f>
        <v>36200.000000000044</v>
      </c>
      <c r="J31" s="1"/>
    </row>
    <row r="32" spans="1:10">
      <c r="A32" s="1" t="s">
        <v>38</v>
      </c>
      <c r="B32" s="1" t="s">
        <v>79</v>
      </c>
      <c r="C32" s="1">
        <v>2500</v>
      </c>
      <c r="D32" s="1">
        <v>215</v>
      </c>
      <c r="E32" s="1"/>
      <c r="F32" s="1"/>
      <c r="G32" s="1"/>
      <c r="H32" s="1"/>
      <c r="I32" s="1"/>
      <c r="J32" s="1" t="s">
        <v>15</v>
      </c>
    </row>
    <row r="33" spans="1:10">
      <c r="A33" s="1" t="s">
        <v>29</v>
      </c>
      <c r="B33" s="1"/>
      <c r="C33" s="1"/>
      <c r="D33" s="1"/>
      <c r="E33" s="1"/>
      <c r="F33" s="1">
        <v>235</v>
      </c>
      <c r="G33" s="1"/>
      <c r="H33" s="1">
        <f>F33-D32</f>
        <v>20</v>
      </c>
      <c r="I33" s="1">
        <f>H33*C32</f>
        <v>50000</v>
      </c>
      <c r="J33" s="1"/>
    </row>
    <row r="34" spans="1:10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>
      <c r="A35" s="1" t="s">
        <v>58</v>
      </c>
      <c r="B35" s="1" t="s">
        <v>80</v>
      </c>
      <c r="C35" s="1">
        <v>3000</v>
      </c>
      <c r="D35" s="1">
        <v>275.8</v>
      </c>
      <c r="E35" s="1"/>
      <c r="F35" s="1"/>
      <c r="G35" s="1"/>
      <c r="H35" s="1"/>
      <c r="I35" s="1"/>
      <c r="J35" s="1" t="s">
        <v>15</v>
      </c>
    </row>
    <row r="36" spans="1:10">
      <c r="A36" s="1" t="s">
        <v>33</v>
      </c>
      <c r="B36" s="1"/>
      <c r="C36" s="1"/>
      <c r="D36" s="1"/>
      <c r="E36" s="1"/>
      <c r="F36" s="1">
        <v>295</v>
      </c>
      <c r="G36" s="1"/>
      <c r="H36" s="1">
        <f>F36-D35</f>
        <v>19.199999999999989</v>
      </c>
      <c r="I36" s="1">
        <f>H36*C35</f>
        <v>57599.999999999964</v>
      </c>
      <c r="J36" s="1"/>
    </row>
    <row r="37" spans="1:10">
      <c r="A37" s="1"/>
      <c r="B37" s="1"/>
      <c r="C37" s="1"/>
      <c r="D37" s="1"/>
      <c r="E37" s="1"/>
      <c r="F37" s="1"/>
      <c r="G37" s="1"/>
      <c r="H37" s="1"/>
      <c r="I37" s="10">
        <f>SUM(I5:I36)</f>
        <v>645609.99999999988</v>
      </c>
      <c r="J3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OPTION</vt:lpstr>
      <vt:lpstr>NIFTY</vt:lpstr>
      <vt:lpstr>BANK</vt:lpstr>
      <vt:lpstr>stock option</vt:lpstr>
      <vt:lpstr>STK FUT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2016-02-07T12:45:42Z</dcterms:created>
  <dcterms:modified xsi:type="dcterms:W3CDTF">2016-09-04T14:52:01Z</dcterms:modified>
</cp:coreProperties>
</file>